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autoCompressPictures="0"/>
  <mc:AlternateContent xmlns:mc="http://schemas.openxmlformats.org/markup-compatibility/2006">
    <mc:Choice Requires="x15">
      <x15ac:absPath xmlns:x15ac="http://schemas.microsoft.com/office/spreadsheetml/2010/11/ac" url="O:\QUALITY\_____Regulatory\EMRT\"/>
    </mc:Choice>
  </mc:AlternateContent>
  <xr:revisionPtr revIDLastSave="0" documentId="8_{37B308ED-6AD2-41A1-93A4-08F6EC0F6BF2}"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5240" yWindow="-163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F23" i="6"/>
  <c r="F60" i="6"/>
  <c r="H60" i="6"/>
  <c r="B4" i="6"/>
  <c r="G4" i="6"/>
  <c r="H4" i="6"/>
  <c r="B5" i="6"/>
  <c r="G5" i="6"/>
  <c r="H5" i="6"/>
  <c r="F6" i="6"/>
  <c r="H6" i="6"/>
  <c r="F59" i="6"/>
  <c r="H59" i="6"/>
  <c r="B7" i="6"/>
  <c r="G7" i="6"/>
  <c r="H7" i="6"/>
  <c r="B8" i="6"/>
  <c r="G8" i="6"/>
  <c r="H8" i="6"/>
  <c r="B9" i="6"/>
  <c r="G9" i="6"/>
  <c r="H9" i="6"/>
  <c r="B10" i="6"/>
  <c r="G10" i="6"/>
  <c r="H10" i="6"/>
  <c r="B11" i="6"/>
  <c r="G11" i="6"/>
  <c r="H11" i="6"/>
  <c r="B13" i="6"/>
  <c r="G13" i="6"/>
  <c r="H13" i="6"/>
  <c r="G15" i="6"/>
  <c r="H15" i="6"/>
  <c r="F20" i="6"/>
  <c r="H20" i="6"/>
  <c r="H23" i="6"/>
  <c r="F28" i="6"/>
  <c r="H28" i="6"/>
  <c r="F33" i="6"/>
  <c r="H33" i="6"/>
  <c r="F38" i="6"/>
  <c r="H38" i="6"/>
  <c r="F43" i="6"/>
  <c r="H43" i="6"/>
  <c r="F48" i="6"/>
  <c r="B48" i="6"/>
  <c r="G48" i="6"/>
  <c r="H48" i="6"/>
  <c r="F49" i="6"/>
  <c r="B49" i="6"/>
  <c r="G49" i="6"/>
  <c r="H49" i="6"/>
  <c r="F50" i="6"/>
  <c r="H50" i="6"/>
  <c r="F52" i="6"/>
  <c r="H52" i="6"/>
  <c r="F53" i="6"/>
  <c r="H53" i="6"/>
  <c r="F54" i="6"/>
  <c r="B54" i="6"/>
  <c r="G54" i="6"/>
  <c r="H54" i="6"/>
  <c r="F55" i="6"/>
  <c r="B55" i="6"/>
  <c r="G55" i="6"/>
  <c r="H55" i="6"/>
  <c r="F57" i="6"/>
  <c r="B57" i="6"/>
  <c r="G57" i="6"/>
  <c r="H57" i="6"/>
  <c r="F58" i="6"/>
  <c r="B58" i="6"/>
  <c r="G58" i="6"/>
  <c r="H58"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B12" i="6"/>
  <c r="G12" i="6"/>
  <c r="H12"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<sst xmlns="http://schemas.openxmlformats.org/spreadsheetml/2006/main" count="15096" uniqueCount="12826">
  <si>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</si>
  <si>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</si>
  <si>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</si>
  <si>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</si>
  <si>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</si>
  <si>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</si>
  <si>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</si>
  <si>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</si>
  <si>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</si>
  <si>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</si>
  <si>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</si>
  <si>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</si>
  <si>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</si>
  <si>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</si>
  <si>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</si>
  <si>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</si>
  <si>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</si>
  <si>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</si>
  <si>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</si>
  <si>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</si>
  <si>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</si>
  <si>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</si>
  <si>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</si>
  <si>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</si>
  <si>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</si>
  <si>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</si>
  <si>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</si>
  <si>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</si>
  <si>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</si>
  <si>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</si>
  <si>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</si>
  <si>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</si>
  <si>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</si>
  <si>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</si>
  <si>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</si>
  <si>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</si>
  <si>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</si>
  <si>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</si>
  <si>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</si>
  <si>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</si>
  <si>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</si>
  <si>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</si>
  <si>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</si>
  <si>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</si>
  <si>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</si>
  <si>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</si>
  <si>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</si>
  <si>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</si>
  <si>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</si>
  <si>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</si>
  <si>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</si>
  <si>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</si>
  <si>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</si>
  <si>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</si>
  <si>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</si>
  <si>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</si>
  <si>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</si>
  <si>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</si>
  <si>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</si>
  <si>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</si>
  <si>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</si>
  <si>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</si>
  <si>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</si>
  <si>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</si>
  <si>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</si>
  <si>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</si>
  <si>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</si>
  <si>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</si>
  <si>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</si>
  <si>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</si>
  <si>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</si>
  <si>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</si>
  <si>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</si>
  <si>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</si>
  <si>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</si>
  <si>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</si>
  <si>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</si>
  <si>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</si>
  <si>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</si>
  <si>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</si>
  <si>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</si>
  <si>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</si>
  <si>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</si>
  <si>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</si>
  <si>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</si>
  <si>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</si>
  <si>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</si>
  <si>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</si>
  <si>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</si>
  <si>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</si>
  <si>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</si>
  <si>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</si>
  <si>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</si>
  <si>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</si>
  <si>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</si>
  <si>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</si>
  <si>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</si>
  <si>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</si>
  <si>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</si>
  <si>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</si>
  <si>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</si>
  <si>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</si>
  <si>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</si>
  <si>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</si>
  <si>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</si>
  <si>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</si>
  <si>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</si>
  <si>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</si>
  <si>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</si>
  <si>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</si>
  <si>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</si>
  <si>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</si>
  <si>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</si>
  <si>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</si>
  <si>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</si>
  <si>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</si>
  <si>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</si>
  <si>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</si>
  <si>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</si>
  <si>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</si>
  <si>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</si>
  <si>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</si>
  <si>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</si>
  <si>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</si>
  <si>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</si>
  <si>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</si>
  <si>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</si>
  <si>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</si>
  <si>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</si>
  <si>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</si>
  <si>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</si>
  <si>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</si>
  <si>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</si>
  <si>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</si>
  <si>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</si>
  <si>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</si>
  <si>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</si>
  <si>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</si>
  <si>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</si>
  <si>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</si>
  <si>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</si>
  <si>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</si>
  <si>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</si>
  <si>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</si>
  <si>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</si>
  <si>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</si>
  <si>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</si>
  <si>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</si>
  <si>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</si>
  <si>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</si>
  <si>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</si>
  <si>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</si>
  <si>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</si>
  <si>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</si>
  <si>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</si>
  <si>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</si>
  <si>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</si>
  <si>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</si>
  <si>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</si>
  <si>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</si>
  <si>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</si>
  <si>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</si>
  <si>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</si>
  <si>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</si>
  <si>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</si>
  <si>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</si>
  <si>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</si>
  <si>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</si>
  <si>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</si>
  <si>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</si>
  <si>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</si>
  <si>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</si>
  <si>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</si>
  <si>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</si>
  <si>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</si>
  <si>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</si>
  <si>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</si>
  <si>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</si>
  <si>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</si>
  <si>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</si>
  <si>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</si>
  <si>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</si>
  <si>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</si>
  <si>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</si>
  <si>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</si>
  <si>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</si>
  <si>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</si>
  <si>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</si>
  <si>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</si>
  <si>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</si>
  <si>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</si>
  <si>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</si>
  <si>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</si>
  <si>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</si>
  <si>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</si>
  <si>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</si>
  <si>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</si>
  <si>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</si>
  <si>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</si>
  <si>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</si>
  <si>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</si>
  <si>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</si>
  <si>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</si>
  <si>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</si>
  <si>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</si>
  <si>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</si>
  <si>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</si>
  <si>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</si>
  <si>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</si>
  <si>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</si>
  <si>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</si>
  <si>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</si>
  <si>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</si>
  <si>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</si>
  <si>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</si>
  <si>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</si>
  <si>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</si>
  <si>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</si>
  <si>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</si>
  <si>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</si>
  <si>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</si>
  <si>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</si>
  <si>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</si>
  <si>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</si>
  <si>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</si>
  <si>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</si>
  <si>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</si>
  <si>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</si>
  <si>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</si>
  <si>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</si>
  <si>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</si>
  <si>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</si>
  <si>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</si>
  <si>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</si>
  <si>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</si>
  <si>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</si>
  <si>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</si>
  <si>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</si>
  <si>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</si>
  <si>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</si>
  <si>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</si>
  <si>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</si>
  <si>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</si>
  <si>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</si>
  <si>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</si>
  <si>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</si>
  <si>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</si>
  <si>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</si>
  <si>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</si>
  <si>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</si>
  <si>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</si>
  <si>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</si>
  <si>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</si>
  <si>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</si>
  <si>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</si>
  <si>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</si>
  <si>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</si>
  <si>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</si>
  <si>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</si>
  <si>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</si>
  <si>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</si>
  <si>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</si>
  <si>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</si>
  <si>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</si>
  <si>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</si>
  <si>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</si>
  <si>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</si>
  <si>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</si>
  <si>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</si>
  <si>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</si>
  <si>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</si>
  <si>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</si>
  <si>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</si>
  <si>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</si>
  <si>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</si>
  <si>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</si>
  <si>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</si>
  <si>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</si>
  <si>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</si>
  <si>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</si>
  <si>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</si>
  <si>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</si>
  <si>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</si>
  <si>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</si>
  <si>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</si>
  <si>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</si>
  <si>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</si>
  <si>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</si>
  <si>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</si>
  <si>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</si>
  <si>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</si>
  <si>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</si>
  <si>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</si>
  <si>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</si>
  <si>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</si>
  <si>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</si>
  <si>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</si>
  <si>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</si>
  <si>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</si>
  <si>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</si>
  <si>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</si>
  <si>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</si>
  <si>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</si>
  <si>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</si>
  <si>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</si>
  <si>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</si>
  <si>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</si>
  <si>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</si>
  <si>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</si>
  <si>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</si>
  <si>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</si>
  <si>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</si>
  <si>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</si>
  <si>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</si>
  <si>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</si>
  <si>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</si>
  <si>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</si>
  <si>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</si>
  <si>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</si>
  <si>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</si>
  <si>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</si>
  <si>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</si>
  <si>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</si>
  <si>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</si>
  <si>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</si>
  <si>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</si>
  <si>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</si>
  <si>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</si>
  <si>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</si>
  <si>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</si>
  <si>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</si>
  <si>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</si>
  <si>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</si>
  <si>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</si>
  <si>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</si>
  <si>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</si>
  <si>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</si>
  <si>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</si>
  <si>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</si>
  <si>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</si>
  <si>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</si>
  <si>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</si>
  <si>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</si>
  <si>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</si>
  <si>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</si>
  <si>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</si>
  <si>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</si>
  <si>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</si>
  <si>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</si>
  <si>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</si>
  <si>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</si>
  <si>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</si>
  <si>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</si>
  <si>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</si>
  <si>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</si>
  <si>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</si>
  <si>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</si>
  <si>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</si>
  <si>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</si>
  <si>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</si>
  <si>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</si>
  <si>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</si>
  <si>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</si>
  <si>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</si>
  <si>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</si>
  <si>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</si>
  <si>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</si>
  <si>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</si>
  <si>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</si>
  <si>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</si>
  <si>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</si>
  <si>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</si>
  <si>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</si>
  <si>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</si>
  <si>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</si>
  <si>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</si>
  <si>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</si>
  <si>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</si>
  <si>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</si>
  <si>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</si>
  <si>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</si>
  <si>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</si>
  <si>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</si>
  <si>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</si>
  <si>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</si>
  <si>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</si>
  <si>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</si>
  <si>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</si>
  <si>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</si>
  <si>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</si>
  <si>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</si>
  <si>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</si>
  <si>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</si>
  <si>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</si>
  <si>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</si>
  <si>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</si>
  <si>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</si>
  <si>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</si>
  <si>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</si>
  <si>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</si>
  <si>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</si>
  <si>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</si>
  <si>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</si>
  <si>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</si>
  <si>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</si>
  <si>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</si>
  <si>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</si>
  <si>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</si>
  <si>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</si>
  <si>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</si>
  <si>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</si>
  <si>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</si>
  <si>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</si>
  <si>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</si>
  <si>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</si>
  <si>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</si>
  <si>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</si>
  <si>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</si>
  <si>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</si>
  <si>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</si>
  <si>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</si>
  <si>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</si>
  <si>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</si>
  <si>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</si>
  <si>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</si>
  <si>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</si>
  <si>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</si>
  <si>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</si>
  <si>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</si>
  <si>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</si>
  <si>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</si>
  <si>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</si>
  <si>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</si>
  <si>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</si>
  <si>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</si>
  <si>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</si>
  <si>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</si>
  <si>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</si>
  <si>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</si>
  <si>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</si>
  <si>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</si>
  <si>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</si>
  <si>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</si>
  <si>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</si>
  <si>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</si>
  <si>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</si>
  <si>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</si>
  <si>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</si>
  <si>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</si>
  <si>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</si>
  <si>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</si>
  <si>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</si>
  <si>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</si>
  <si>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</si>
  <si>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</si>
  <si>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</si>
  <si>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</si>
  <si>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</si>
  <si>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</si>
  <si>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</si>
  <si>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</si>
  <si>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</si>
  <si>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</si>
  <si>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</si>
  <si>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</si>
  <si>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</si>
  <si>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</si>
  <si>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</si>
  <si>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</si>
  <si>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</si>
  <si>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</si>
  <si>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</si>
  <si>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</si>
  <si>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</si>
  <si>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</si>
  <si>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</si>
  <si>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</si>
  <si>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</si>
  <si>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</si>
  <si>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</si>
  <si>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</si>
  <si>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</si>
  <si>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</si>
  <si>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</si>
  <si>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</si>
  <si>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</si>
  <si>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</si>
  <si>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</si>
  <si>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</si>
  <si>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</si>
  <si>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</si>
  <si>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</si>
  <si>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</si>
  <si>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</si>
  <si>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</si>
  <si>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</si>
  <si>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</si>
  <si>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</si>
  <si>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</si>
  <si>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</si>
  <si>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</si>
  <si>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</si>
  <si>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</si>
  <si>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</si>
  <si>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</si>
  <si>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</si>
  <si>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</si>
  <si>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</si>
  <si>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</si>
  <si>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</si>
  <si>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</si>
  <si>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</si>
  <si>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</si>
  <si>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</si>
  <si>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</si>
  <si>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</si>
  <si>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</si>
  <si>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</si>
  <si>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</si>
  <si>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</si>
  <si>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</si>
  <si>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</si>
  <si>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</si>
  <si>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</si>
  <si>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</si>
  <si>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</si>
  <si>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</si>
  <si>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</si>
  <si>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</si>
  <si>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</si>
  <si>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</si>
  <si>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</si>
  <si>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</si>
  <si>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</si>
  <si>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</si>
  <si>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</si>
  <si>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</si>
  <si>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</si>
  <si>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</si>
  <si>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</si>
  <si>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</si>
  <si>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</si>
  <si>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</si>
  <si>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</si>
  <si>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</si>
  <si>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</si>
  <si>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</si>
  <si>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</si>
  <si>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</si>
  <si>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</si>
  <si>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</si>
  <si>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</si>
  <si>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</si>
  <si>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</si>
  <si>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</si>
  <si>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</si>
  <si>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</si>
  <si>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</si>
  <si>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</si>
  <si>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</si>
  <si>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</si>
  <si>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</si>
  <si>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</si>
  <si>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</si>
  <si>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</si>
  <si>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</si>
  <si>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</si>
  <si>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</si>
  <si>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</si>
  <si>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</si>
  <si>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</si>
  <si>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</si>
  <si>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</si>
  <si>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</si>
  <si>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</si>
  <si>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</si>
  <si>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</si>
  <si>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</si>
  <si>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</si>
  <si>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</si>
  <si>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</si>
  <si>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</si>
  <si>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</si>
  <si>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</si>
  <si>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</si>
  <si>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</si>
  <si>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</si>
  <si>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</si>
  <si>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</si>
  <si>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</si>
  <si>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</si>
  <si>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</si>
  <si>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</si>
  <si>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</si>
  <si>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</si>
  <si>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</si>
  <si>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</si>
  <si>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</si>
  <si>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</si>
  <si>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</si>
  <si>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</si>
  <si>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</si>
  <si>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</si>
  <si>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</si>
  <si>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</si>
  <si>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</si>
  <si>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</si>
  <si>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</si>
  <si>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</si>
  <si>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</si>
  <si>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</si>
  <si>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</si>
  <si>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</si>
  <si>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</si>
  <si>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</si>
  <si>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</si>
  <si>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</si>
  <si>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</si>
  <si>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</si>
  <si>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</si>
  <si>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</si>
  <si>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</si>
  <si>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</si>
  <si>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</si>
  <si>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</si>
  <si>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</si>
  <si>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</si>
  <si>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</si>
  <si>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</si>
  <si>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</si>
  <si>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</si>
  <si>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</si>
  <si>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</si>
  <si>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</si>
  <si>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</si>
  <si>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</si>
  <si>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</si>
  <si>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</si>
  <si>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</si>
  <si>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</si>
  <si>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</si>
  <si>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</si>
  <si>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</si>
  <si>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</si>
  <si>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</si>
  <si>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</si>
  <si>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</si>
  <si>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</si>
  <si>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</si>
  <si>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</si>
  <si>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</si>
  <si>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</si>
  <si>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</si>
  <si>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</si>
  <si>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</si>
  <si>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</si>
  <si>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</si>
  <si>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</si>
  <si>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</si>
  <si>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</si>
  <si>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</si>
  <si>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</si>
  <si>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</si>
  <si>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</si>
  <si>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</si>
  <si>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</si>
  <si>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</si>
  <si>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</si>
  <si>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</si>
  <si>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</si>
  <si>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</si>
  <si>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</si>
  <si>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</si>
  <si>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</si>
  <si>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</si>
  <si>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</si>
  <si>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</si>
  <si>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</si>
  <si>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</si>
  <si>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</si>
  <si>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</si>
  <si>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</si>
  <si>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</si>
  <si>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</si>
  <si>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</si>
  <si>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</si>
  <si>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</si>
  <si>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</si>
  <si>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</si>
  <si>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</si>
  <si>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</si>
  <si>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</si>
  <si>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</si>
  <si>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</si>
  <si>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</si>
  <si>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</si>
  <si>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</si>
  <si>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</si>
  <si>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</si>
  <si>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</si>
  <si>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</si>
  <si>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</si>
  <si>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</si>
  <si>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</si>
  <si>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</si>
  <si>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</si>
  <si>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</si>
  <si>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</si>
  <si>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</si>
  <si>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</si>
  <si>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</si>
  <si>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</si>
  <si>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</si>
  <si>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</si>
  <si>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</si>
  <si>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</si>
  <si>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</si>
  <si>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</si>
  <si>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</si>
  <si>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</si>
  <si>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</si>
  <si>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</si>
  <si>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</si>
  <si>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</si>
  <si>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</si>
  <si>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</si>
  <si>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</si>
  <si>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</si>
  <si>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</si>
  <si>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</si>
  <si>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</si>
  <si>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</si>
  <si>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</si>
  <si>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</si>
  <si>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</si>
  <si>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</si>
  <si>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</si>
  <si>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</si>
  <si>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</si>
  <si>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</si>
  <si>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</si>
  <si>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</si>
  <si>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</si>
  <si>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</si>
  <si>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</si>
  <si>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</si>
  <si>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</si>
  <si>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</si>
  <si>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</si>
  <si>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</si>
  <si>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</si>
  <si>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</si>
  <si>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</si>
  <si>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</si>
  <si>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</si>
  <si>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</si>
  <si>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</si>
  <si>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</si>
  <si>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</si>
  <si>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</si>
  <si>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</si>
  <si>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</si>
  <si>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</si>
  <si>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</si>
  <si>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</si>
  <si>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</si>
  <si>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</si>
  <si>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</si>
  <si>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</si>
  <si>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</si>
  <si>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</si>
  <si>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</si>
  <si>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</si>
  <si>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</si>
  <si>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</si>
  <si>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</si>
  <si>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</si>
  <si>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</si>
  <si>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</si>
  <si>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</si>
  <si>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</si>
  <si>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</si>
  <si>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</si>
  <si>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</si>
  <si>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</si>
  <si>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</si>
  <si>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</si>
  <si>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</si>
  <si>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</si>
  <si>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</si>
  <si>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</si>
  <si>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</si>
  <si>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</si>
  <si>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</si>
  <si>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</si>
  <si>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</si>
  <si>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</si>
  <si>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</si>
  <si>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</si>
  <si>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</si>
  <si>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</si>
  <si>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</si>
  <si>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</si>
  <si>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</si>
  <si>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</si>
  <si>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</si>
  <si>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</si>
  <si>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</si>
  <si>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</si>
  <si>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</si>
  <si>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</si>
  <si>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</si>
  <si>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</si>
  <si>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</si>
  <si>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</si>
  <si>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</si>
  <si>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</si>
  <si>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</si>
  <si>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</si>
  <si>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</si>
  <si>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</si>
  <si>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</si>
  <si>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</si>
  <si>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</si>
  <si>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</si>
  <si>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</si>
  <si>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</si>
  <si>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</si>
  <si>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</si>
  <si>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</si>
  <si>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</si>
  <si>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</si>
  <si>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</si>
  <si>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</si>
  <si>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</si>
  <si>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</si>
  <si>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</si>
  <si>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</si>
  <si>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</si>
  <si>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</si>
  <si>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</si>
  <si>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</si>
  <si>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</si>
  <si>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</si>
  <si>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</si>
  <si>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</si>
  <si>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</si>
  <si>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</si>
  <si>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</si>
  <si>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</si>
  <si>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</si>
  <si>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</si>
  <si>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</si>
  <si>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</si>
  <si>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</si>
  <si>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</si>
  <si>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</si>
  <si>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</si>
  <si>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</si>
  <si>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</si>
  <si>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</si>
  <si>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</si>
  <si>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</si>
  <si>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</si>
  <si>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</si>
  <si>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</si>
  <si>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</si>
  <si>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</si>
  <si>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</si>
  <si>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</si>
  <si>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</si>
  <si>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</si>
  <si>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</si>
  <si>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</si>
  <si>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</si>
  <si>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</si>
  <si>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</si>
  <si>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</si>
  <si>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</si>
  <si>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</si>
  <si>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</si>
  <si>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</si>
  <si>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</si>
  <si>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</si>
  <si>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</si>
  <si>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</si>
  <si>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</si>
  <si>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</si>
  <si>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</si>
  <si>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</si>
  <si>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</si>
  <si>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</si>
  <si>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</si>
  <si>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</si>
  <si>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</si>
  <si>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</si>
  <si>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</si>
  <si>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</si>
  <si>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</si>
  <si>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</si>
  <si>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</si>
  <si>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</si>
  <si>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</si>
  <si>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</si>
  <si>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</si>
  <si>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</si>
  <si>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</si>
  <si>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</si>
  <si>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</si>
  <si>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</si>
  <si>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</si>
  <si>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</si>
  <si>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</si>
  <si>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</si>
  <si>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</si>
  <si>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</si>
  <si>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</si>
  <si>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</si>
  <si>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</si>
  <si>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</si>
  <si>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</si>
  <si>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</si>
  <si>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</si>
  <si>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</si>
  <si>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</si>
  <si>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</si>
  <si>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</si>
  <si>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</si>
  <si>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</si>
  <si>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</si>
  <si>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</si>
  <si>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</si>
  <si>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</si>
  <si>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</si>
  <si>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</si>
  <si>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</si>
  <si>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</si>
  <si>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</si>
  <si>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</si>
  <si>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</si>
  <si>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</si>
  <si>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</si>
  <si>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</si>
  <si>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</si>
  <si>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</si>
  <si>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</si>
  <si>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</si>
  <si>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</si>
  <si>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</si>
  <si>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</si>
  <si>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</si>
  <si>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</si>
  <si>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</si>
  <si>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</si>
  <si>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</si>
  <si>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</si>
  <si>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</si>
  <si>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</si>
  <si>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</si>
  <si>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</si>
  <si>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</si>
  <si>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</si>
  <si>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</si>
  <si>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</si>
  <si>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</si>
  <si>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</si>
  <si>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</si>
  <si>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</si>
  <si>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</si>
  <si>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</si>
  <si>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</si>
  <si>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</si>
  <si>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</si>
  <si>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</si>
  <si>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</si>
  <si>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</si>
  <si>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</si>
  <si>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</si>
  <si>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</si>
  <si>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</si>
  <si>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</si>
  <si>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</si>
  <si>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</si>
  <si>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</si>
  <si>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</si>
  <si>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</si>
  <si>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</si>
  <si>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</si>
  <si>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</si>
  <si>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</si>
  <si>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</si>
  <si>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</si>
  <si>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</si>
  <si>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</si>
  <si>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</si>
  <si>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</si>
  <si>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</si>
  <si>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</si>
  <si>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</si>
  <si>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</si>
  <si>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</si>
  <si>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</si>
  <si>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</si>
  <si>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</si>
  <si>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</si>
  <si>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</si>
  <si>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</si>
  <si>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</si>
  <si>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</si>
  <si>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</si>
  <si>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</si>
  <si>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</si>
  <si>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</si>
  <si>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</si>
  <si>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</si>
  <si>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</si>
  <si>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</si>
  <si>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</si>
  <si>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</si>
  <si>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</si>
  <si>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</si>
  <si>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</si>
  <si>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</si>
  <si>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</si>
  <si>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</si>
  <si>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</si>
  <si>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</si>
  <si>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</si>
  <si>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</si>
  <si>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</si>
  <si>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</si>
  <si>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</si>
  <si>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</si>
  <si>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</si>
  <si>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</si>
  <si>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</si>
  <si>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</si>
  <si>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</si>
  <si>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</si>
  <si>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</si>
  <si>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</si>
  <si>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</si>
  <si>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</si>
  <si>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</si>
  <si>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</si>
  <si>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</si>
  <si>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</si>
  <si>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</si>
  <si>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</si>
  <si>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</si>
  <si>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</si>
  <si>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</si>
  <si>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</si>
  <si>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</si>
  <si>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</si>
  <si>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</si>
  <si>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</si>
  <si>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</si>
  <si>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</si>
  <si>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</si>
  <si>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</si>
  <si>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</si>
  <si>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</si>
  <si>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</si>
  <si>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</si>
  <si>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</si>
  <si>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</si>
  <si>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</si>
  <si>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</si>
  <si>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</si>
  <si>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</si>
  <si>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</si>
  <si>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</si>
  <si>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</si>
  <si>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</si>
  <si>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</si>
  <si>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</si>
  <si>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</si>
  <si>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</si>
  <si>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</si>
  <si>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</si>
  <si>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</si>
  <si>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</si>
  <si>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</si>
  <si>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</si>
  <si>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</si>
  <si>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</si>
  <si>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</si>
  <si>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</si>
  <si>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</si>
  <si>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</si>
  <si>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</si>
  <si>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</si>
  <si>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</si>
  <si>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</si>
  <si>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</si>
  <si>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</si>
  <si>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</si>
  <si>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</si>
  <si>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</si>
  <si>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</si>
  <si>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</si>
  <si>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</si>
  <si>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</si>
  <si>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</si>
  <si>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</si>
  <si>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</si>
  <si>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</si>
  <si>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</si>
  <si>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</si>
  <si>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</si>
  <si>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</si>
  <si>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</si>
  <si>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</si>
  <si>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</si>
  <si>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</si>
  <si>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</si>
  <si>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</si>
  <si>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</si>
  <si>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</si>
  <si>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</si>
  <si>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</si>
  <si>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</si>
  <si>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</si>
  <si>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</si>
  <si>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</si>
  <si>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</si>
  <si>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</si>
  <si>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</si>
  <si>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</si>
  <si>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</si>
  <si>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</si>
  <si>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</si>
  <si>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</si>
  <si>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</si>
  <si>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</si>
  <si>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</si>
  <si>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</si>
  <si>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</si>
  <si>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</si>
  <si>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</si>
  <si>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</si>
  <si>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</si>
  <si>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</si>
  <si>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</si>
  <si>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</si>
  <si>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</si>
  <si>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</si>
  <si>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</si>
  <si>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</si>
  <si>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</si>
  <si>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</si>
  <si>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</si>
  <si>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</si>
  <si>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</si>
  <si>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</si>
  <si>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</si>
  <si>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</si>
  <si>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</si>
  <si>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</si>
  <si>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</si>
  <si>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</si>
  <si>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</si>
  <si>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</si>
  <si>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</si>
  <si>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</si>
  <si>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</si>
  <si>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</si>
  <si>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</si>
  <si>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</si>
  <si>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</si>
  <si>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</si>
  <si>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</si>
  <si>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</si>
  <si>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</si>
  <si>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</si>
  <si>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</si>
  <si>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</si>
  <si>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</si>
  <si>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</si>
  <si>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</si>
  <si>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</si>
  <si>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</si>
  <si>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</si>
  <si>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</si>
  <si>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</si>
  <si>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</si>
  <si>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</si>
  <si>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</si>
  <si>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</si>
  <si>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</si>
  <si>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</si>
  <si>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</si>
  <si>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</si>
  <si>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</si>
  <si>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</si>
  <si>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</si>
  <si>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</si>
  <si>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</si>
  <si>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</si>
  <si>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</si>
  <si>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</si>
  <si>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</si>
  <si>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</si>
  <si>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</si>
  <si>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</si>
  <si>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</si>
  <si>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</si>
  <si>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</si>
  <si>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</si>
  <si>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</si>
  <si>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</si>
  <si>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</si>
  <si>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</si>
  <si>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</si>
  <si>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</si>
  <si>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</si>
  <si>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</si>
  <si>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</si>
  <si>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</si>
  <si>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</si>
  <si>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</si>
  <si>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</si>
  <si>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</si>
  <si>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</si>
  <si>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</si>
  <si>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</si>
  <si>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</si>
  <si>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</si>
  <si>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</si>
  <si>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</si>
  <si>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</si>
  <si>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</si>
  <si>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</si>
  <si>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</si>
  <si>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</si>
  <si>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</si>
  <si>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</si>
  <si>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</si>
  <si>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</si>
  <si>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</si>
  <si>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</si>
  <si>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</si>
  <si>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</si>
  <si>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</si>
  <si>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</si>
  <si>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</si>
  <si>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</si>
  <si>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</si>
  <si>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</si>
  <si>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</si>
  <si>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</si>
  <si>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</si>
  <si>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</si>
  <si>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</si>
  <si>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</si>
  <si>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</si>
  <si>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</si>
  <si>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</si>
  <si>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</si>
  <si>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</si>
  <si>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</si>
  <si>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</si>
  <si>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</si>
  <si>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</si>
  <si>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</si>
  <si>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</si>
  <si>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</si>
  <si>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</si>
  <si>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</si>
  <si>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</si>
  <si>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</si>
  <si>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</si>
  <si>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</si>
  <si>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</si>
  <si>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</si>
  <si>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</si>
  <si>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</si>
  <si>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</si>
  <si>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</si>
  <si>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</si>
  <si>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</si>
  <si>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</si>
  <si>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</si>
  <si>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</si>
  <si>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</si>
  <si>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</si>
  <si>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</si>
  <si>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</si>
  <si>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</si>
  <si>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</si>
  <si>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</si>
  <si>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</si>
  <si>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</si>
  <si>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</si>
  <si>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</si>
  <si>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</si>
  <si>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</si>
  <si>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</si>
  <si>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</si>
  <si>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</si>
  <si>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</si>
  <si>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</si>
  <si>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</si>
  <si>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</si>
  <si>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</si>
  <si>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</si>
  <si>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</si>
  <si>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</si>
  <si>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</si>
  <si>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</si>
  <si>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</si>
  <si>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</si>
  <si>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</si>
  <si>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</si>
  <si>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</si>
  <si>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</si>
  <si>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</si>
  <si>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</si>
  <si>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</si>
  <si>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</si>
  <si>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</si>
  <si>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</si>
  <si>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</si>
  <si>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</si>
  <si>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</si>
  <si>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</si>
  <si>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</si>
  <si>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</si>
  <si>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</si>
  <si>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</si>
  <si>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</si>
  <si>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</si>
  <si>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</si>
  <si>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</si>
  <si>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</si>
  <si>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</si>
  <si>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</si>
  <si>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</si>
  <si>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</si>
  <si>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</si>
  <si>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</si>
  <si>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</si>
  <si>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</si>
  <si>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</si>
  <si>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</si>
  <si>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</si>
  <si>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</si>
  <si>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</si>
  <si>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</si>
  <si>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</si>
  <si>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</si>
  <si>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</si>
  <si>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</si>
  <si>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</si>
  <si>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</si>
  <si>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</si>
  <si>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</si>
  <si>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</si>
  <si>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</si>
  <si>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</si>
  <si>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</si>
  <si>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</si>
  <si>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</si>
  <si>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</si>
  <si>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</si>
  <si>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</si>
  <si>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</si>
  <si>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</si>
  <si>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</si>
  <si>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</si>
  <si>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</si>
  <si>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</si>
  <si>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</si>
  <si>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</si>
  <si>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</si>
  <si>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</si>
  <si>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</si>
  <si>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</si>
  <si>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</si>
  <si>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</si>
  <si>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</si>
  <si>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</si>
  <si>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</si>
  <si>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</si>
  <si>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</si>
  <si>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</si>
  <si>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</si>
  <si>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</si>
  <si>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</si>
  <si>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</si>
  <si>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</si>
  <si>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</si>
  <si>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</si>
  <si>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</si>
  <si>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</si>
  <si>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</si>
  <si>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</si>
  <si>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</si>
  <si>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</si>
  <si>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</si>
  <si>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</si>
  <si>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</si>
  <si>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</si>
  <si>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</si>
  <si>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</si>
  <si>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</si>
  <si>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</si>
  <si>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</si>
  <si>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</si>
  <si>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</si>
  <si>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</si>
  <si>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</si>
  <si>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</si>
  <si>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</si>
  <si>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</si>
  <si>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</si>
  <si>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</si>
  <si>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</si>
  <si>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</si>
  <si>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</si>
  <si>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</si>
  <si>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</si>
  <si>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</si>
  <si>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</si>
  <si>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</si>
  <si>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</si>
  <si>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</si>
  <si>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</si>
  <si>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</si>
  <si>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</si>
  <si>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</si>
  <si>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</si>
  <si>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</si>
  <si>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</si>
  <si>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</si>
  <si>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</si>
  <si>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</si>
  <si>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</si>
  <si>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</si>
  <si>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</si>
  <si>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</si>
  <si>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</si>
  <si>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</si>
  <si>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</si>
  <si>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</si>
  <si>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</si>
  <si>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</si>
  <si>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</si>
  <si>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</si>
  <si>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</si>
  <si>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</si>
  <si>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</si>
  <si>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</si>
  <si>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</si>
  <si>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</si>
  <si>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</si>
  <si>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</si>
  <si>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</si>
  <si>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</si>
  <si>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</si>
  <si>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</si>
  <si>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</si>
  <si>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</si>
  <si>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</si>
  <si>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</si>
  <si>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</si>
  <si>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</si>
  <si>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</si>
  <si>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</si>
  <si>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</si>
  <si>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</si>
  <si>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</si>
  <si>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</si>
  <si>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</si>
  <si>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</si>
  <si>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</si>
  <si>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</si>
  <si>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</si>
  <si>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</si>
  <si>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</si>
  <si>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</si>
  <si>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</si>
  <si>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</si>
  <si>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</si>
  <si>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</si>
  <si>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</si>
  <si>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</si>
  <si>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</si>
  <si>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</si>
  <si>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</si>
  <si>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</si>
  <si>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</si>
  <si>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</si>
  <si>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</si>
  <si>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</si>
  <si>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</si>
  <si>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</si>
  <si>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</si>
  <si>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</si>
  <si>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</si>
  <si>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</si>
  <si>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</si>
  <si>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</si>
  <si>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</si>
  <si>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</si>
  <si>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</si>
  <si>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</si>
  <si>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</si>
  <si>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</si>
  <si>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</si>
  <si>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</si>
  <si>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</si>
  <si>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</si>
  <si>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</si>
  <si>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</si>
  <si>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</si>
  <si>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</si>
  <si>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</si>
  <si>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</si>
  <si>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</si>
  <si>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</si>
  <si>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</si>
  <si>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</si>
  <si>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</si>
  <si>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</si>
  <si>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</si>
  <si>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</si>
  <si>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</si>
  <si>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</si>
  <si>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</si>
  <si>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</si>
  <si>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</si>
  <si>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</si>
  <si>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</si>
  <si>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</si>
  <si>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</si>
  <si>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</si>
  <si>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</si>
  <si>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</si>
  <si>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</si>
  <si>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</si>
  <si>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</si>
  <si>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</si>
  <si>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</si>
  <si>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</si>
  <si>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</si>
  <si>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</si>
  <si>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</si>
  <si>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</si>
  <si>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</si>
  <si>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</si>
  <si>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</si>
  <si>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</si>
  <si>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</si>
  <si>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</si>
  <si>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</si>
  <si>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</si>
  <si>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</si>
  <si>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</si>
  <si>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</si>
  <si>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</si>
  <si>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</si>
  <si>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</si>
  <si>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</si>
  <si>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</si>
  <si>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</si>
  <si>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</si>
  <si>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</si>
  <si>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</si>
  <si>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</si>
  <si>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</si>
  <si>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</si>
  <si>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</si>
  <si>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</si>
  <si>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</si>
  <si>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</si>
  <si>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</si>
  <si>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</si>
  <si>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</si>
  <si>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</si>
  <si>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</si>
  <si>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</si>
  <si>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</si>
  <si>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</si>
  <si>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</si>
  <si>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</si>
  <si>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</si>
  <si>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</si>
  <si>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</si>
  <si>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</si>
  <si>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</si>
  <si>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</si>
  <si>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</si>
  <si>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</si>
  <si>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</si>
  <si>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</si>
  <si>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</si>
  <si>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</si>
  <si>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</si>
  <si>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</si>
  <si>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</si>
  <si>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</si>
  <si>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</si>
  <si>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</si>
  <si>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</si>
  <si>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</si>
  <si>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</si>
  <si>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</si>
  <si>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</si>
  <si>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</si>
  <si>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</si>
  <si>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</si>
  <si>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</si>
  <si>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</si>
  <si>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</si>
  <si>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</si>
  <si>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</si>
  <si>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</si>
  <si>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</si>
  <si>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</si>
  <si>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</si>
  <si>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</si>
  <si>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</si>
  <si>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</si>
  <si>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</si>
  <si>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</si>
  <si>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</si>
  <si>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</si>
  <si>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</si>
  <si>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</si>
  <si>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</si>
  <si>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</si>
  <si>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</si>
  <si>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</si>
  <si>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</si>
  <si>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</si>
  <si>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</si>
  <si>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</si>
  <si>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</si>
  <si>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</si>
  <si>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</si>
  <si>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</si>
  <si>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</si>
  <si>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</si>
  <si>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</si>
  <si>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</si>
  <si>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</si>
  <si>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</si>
  <si>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</si>
  <si>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</si>
  <si>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</si>
  <si>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</si>
  <si>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</si>
  <si>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</si>
  <si>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</si>
  <si>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</si>
  <si>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</si>
  <si>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</si>
  <si>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</si>
  <si>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</si>
  <si>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</si>
  <si>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</si>
  <si>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</si>
  <si>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</si>
  <si>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</si>
  <si>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</si>
  <si>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</si>
  <si>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</si>
  <si>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</si>
  <si>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</si>
  <si>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</si>
  <si>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</si>
  <si>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</si>
  <si>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</si>
  <si>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</si>
  <si>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</si>
  <si>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</si>
  <si>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</si>
  <si>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</si>
  <si>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</si>
  <si>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</si>
  <si>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</si>
  <si>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</si>
  <si>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</si>
  <si>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</si>
  <si>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</si>
  <si>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</si>
  <si>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</si>
  <si>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</si>
  <si>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</si>
  <si>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</si>
  <si>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</si>
  <si>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</si>
  <si>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</si>
  <si>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</si>
  <si>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</si>
  <si>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</si>
  <si>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</si>
  <si>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</si>
  <si>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</si>
  <si>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</si>
  <si>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</si>
  <si>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</si>
  <si>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</si>
  <si>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</si>
  <si>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</si>
  <si>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</si>
  <si>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</si>
  <si>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</si>
  <si>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</si>
  <si>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</si>
  <si>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</si>
  <si>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</si>
  <si>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</si>
  <si>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</si>
  <si>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</si>
  <si>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</si>
  <si>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</si>
  <si>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</si>
  <si>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</si>
  <si>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</si>
  <si>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</si>
  <si>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</si>
  <si>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</si>
  <si>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</si>
  <si>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</si>
  <si>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</si>
  <si>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</si>
  <si>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</si>
  <si>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</si>
  <si>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</si>
  <si>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</si>
  <si>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</si>
  <si>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</si>
  <si>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</si>
  <si>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</si>
  <si>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</si>
  <si>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</si>
  <si>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</si>
  <si>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</si>
  <si>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</si>
  <si>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</si>
  <si>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</si>
  <si>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</si>
  <si>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</si>
  <si>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</si>
  <si>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</si>
  <si>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</si>
  <si>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</si>
  <si>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</si>
  <si>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</si>
  <si>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</si>
  <si>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</si>
  <si>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</si>
  <si>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</si>
  <si>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</si>
  <si>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</si>
  <si>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</si>
  <si>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</si>
  <si>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</si>
  <si>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</si>
  <si>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</si>
  <si>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</si>
  <si>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</si>
  <si>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</si>
  <si>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</si>
  <si>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</si>
  <si>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</si>
  <si>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</si>
  <si>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</si>
  <si>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</si>
  <si>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</si>
  <si>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</si>
  <si>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</si>
  <si>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</si>
  <si>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</si>
  <si>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</si>
  <si>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</si>
  <si>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</si>
  <si>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</si>
  <si>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</si>
  <si>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</si>
  <si>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</si>
  <si>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</si>
  <si>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</si>
  <si>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</si>
  <si>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</si>
  <si>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</si>
  <si>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</si>
  <si>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</si>
  <si>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</si>
  <si>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</si>
  <si>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</si>
  <si>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</si>
  <si>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</si>
  <si>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</si>
  <si>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</si>
  <si>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</si>
  <si>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</si>
  <si>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</si>
  <si>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</si>
  <si>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</si>
  <si>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</si>
  <si>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</si>
  <si>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</si>
  <si>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</si>
  <si>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</si>
  <si>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</si>
  <si>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</si>
  <si>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</si>
  <si>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</si>
  <si>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</si>
  <si>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</si>
  <si>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</si>
  <si>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</si>
  <si>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</si>
  <si>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</si>
  <si>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</si>
  <si>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</si>
  <si>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</si>
  <si>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</si>
  <si>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</si>
  <si>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</si>
  <si>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</si>
  <si>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</si>
  <si>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</si>
  <si>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</si>
  <si>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</si>
  <si>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</si>
  <si>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</si>
  <si>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</si>
  <si>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</si>
  <si>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</si>
  <si>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</si>
  <si>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</si>
  <si>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</si>
  <si>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</si>
  <si>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</si>
  <si>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</si>
  <si>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</si>
  <si>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</si>
  <si>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</si>
  <si>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</si>
  <si>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</si>
  <si>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</si>
  <si>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</si>
  <si>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</si>
  <si>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</si>
  <si>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</si>
  <si>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</si>
  <si>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</si>
  <si>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</si>
  <si>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</si>
  <si>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</si>
  <si>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</si>
  <si>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</si>
  <si>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</si>
  <si>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</si>
  <si>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</si>
  <si>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</si>
  <si>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</si>
  <si>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</si>
  <si>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</si>
  <si>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</si>
  <si>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</si>
  <si>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</si>
  <si>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</si>
  <si>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</si>
  <si>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</si>
  <si>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</si>
  <si>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</si>
  <si>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</si>
  <si>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</si>
  <si>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</si>
  <si>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</si>
  <si>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</si>
  <si>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</si>
  <si>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</si>
  <si>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</si>
  <si>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</si>
  <si>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</si>
  <si>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</si>
  <si>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</si>
  <si>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</si>
  <si>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</si>
  <si>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</si>
  <si>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</si>
  <si>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</si>
  <si>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</si>
  <si>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</si>
  <si>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</si>
  <si>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</si>
  <si>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</si>
  <si>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</si>
  <si>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</si>
  <si>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</si>
  <si>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</si>
  <si>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</si>
  <si>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</si>
  <si>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</si>
  <si>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</si>
  <si>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</si>
  <si>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</si>
  <si>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</si>
  <si>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</si>
  <si>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</si>
  <si>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</si>
  <si>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</si>
  <si>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</si>
  <si>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</si>
  <si>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</si>
  <si>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</si>
  <si>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</si>
  <si>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</si>
  <si>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</si>
  <si>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</si>
  <si>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</si>
  <si>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</si>
  <si>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</si>
  <si>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</si>
  <si>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</si>
  <si>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</si>
  <si>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</si>
  <si>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</si>
  <si>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</si>
  <si>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</si>
  <si>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</si>
  <si>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</si>
  <si>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</si>
  <si>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</si>
  <si>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</si>
  <si>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</si>
  <si>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</si>
  <si>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</si>
  <si>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</si>
  <si>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</si>
  <si>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</si>
  <si>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</si>
  <si>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</si>
  <si>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</si>
  <si>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</si>
  <si>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</si>
  <si>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</si>
  <si>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</si>
  <si>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</si>
  <si>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</si>
  <si>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</si>
  <si>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</si>
  <si>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</si>
  <si>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</si>
  <si>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</si>
  <si>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</si>
  <si>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</si>
  <si>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</si>
  <si>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</si>
  <si>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</si>
  <si>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</si>
  <si>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</si>
  <si>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</si>
  <si>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</si>
  <si>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</si>
  <si>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</si>
  <si>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</si>
  <si>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</si>
  <si>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</si>
  <si>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</si>
  <si>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</si>
  <si>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</si>
  <si>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</si>
  <si>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</si>
  <si>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</si>
  <si>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</si>
  <si>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</si>
  <si>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</si>
  <si>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</si>
  <si>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</si>
  <si>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</si>
  <si>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</si>
  <si>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</si>
  <si>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</si>
  <si>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</si>
  <si>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</si>
  <si>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</si>
  <si>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</si>
  <si>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</si>
  <si>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</si>
  <si>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</si>
  <si>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</si>
  <si>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</si>
  <si>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</si>
  <si>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</si>
  <si>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</si>
  <si>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</si>
  <si>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</si>
  <si>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</si>
  <si>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</si>
  <si>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</si>
  <si>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</si>
  <si>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</si>
  <si>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</si>
  <si>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</si>
  <si>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</si>
  <si>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</si>
  <si>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</si>
  <si>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</si>
  <si>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</si>
  <si>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</si>
  <si>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</si>
  <si>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</si>
  <si>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</si>
  <si>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</si>
  <si>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</si>
  <si>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</si>
  <si>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</si>
  <si>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</si>
  <si>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</si>
  <si>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</si>
  <si>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</si>
  <si>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</si>
  <si>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</si>
  <si>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</si>
  <si>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</si>
  <si>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</si>
  <si>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</si>
  <si>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</si>
  <si>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</si>
  <si>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</si>
  <si>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</si>
  <si>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</si>
  <si>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</si>
  <si>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</si>
  <si>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</si>
  <si>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</si>
  <si>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</si>
  <si>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</si>
  <si>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</si>
  <si>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</si>
  <si>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</si>
  <si>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</si>
  <si>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</si>
  <si>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</si>
  <si>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</si>
  <si>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</si>
  <si>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</si>
  <si>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</si>
  <si>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</si>
  <si>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</si>
  <si>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</si>
  <si>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</si>
  <si>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</si>
  <si>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</si>
  <si>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</si>
  <si>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</si>
  <si>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</si>
  <si>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</si>
  <si>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</si>
  <si>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</si>
  <si>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</si>
  <si>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</si>
  <si>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</si>
  <si>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</si>
  <si>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</si>
  <si>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</si>
  <si>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</si>
  <si>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</si>
  <si>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</si>
  <si>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</si>
  <si>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</si>
  <si>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</si>
  <si>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</si>
  <si>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</si>
  <si>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</si>
  <si>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</si>
  <si>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</si>
  <si>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</si>
  <si>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</si>
  <si>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</si>
  <si>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</si>
  <si>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</si>
  <si>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</si>
  <si>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</si>
  <si>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</si>
  <si>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</si>
  <si>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</si>
  <si>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</si>
  <si>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</si>
  <si>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</si>
  <si>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</si>
  <si>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</si>
  <si>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</si>
  <si>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</si>
  <si>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</si>
  <si>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</si>
  <si>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</si>
  <si>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</si>
  <si>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</si>
  <si>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</si>
  <si>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</si>
  <si>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</si>
  <si>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</si>
  <si>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</si>
  <si>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</si>
  <si>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</si>
  <si>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</si>
  <si>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</si>
  <si>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</si>
  <si>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</si>
  <si>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</si>
  <si>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</si>
  <si>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</si>
  <si>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</si>
  <si>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</si>
  <si>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</si>
  <si>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</si>
  <si>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</si>
  <si>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</si>
  <si>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</si>
  <si>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</si>
  <si>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</si>
  <si>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</si>
  <si>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</si>
  <si>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</si>
  <si>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</si>
  <si>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</si>
  <si>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</si>
  <si>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</si>
  <si>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</si>
  <si>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</si>
  <si>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</si>
  <si>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</si>
  <si>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</si>
  <si>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</si>
  <si>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</si>
  <si>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</si>
  <si>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</si>
  <si>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</si>
  <si>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</si>
  <si>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</si>
  <si>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</si>
  <si>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</si>
  <si>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</si>
  <si>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</si>
  <si>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</si>
  <si>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</si>
  <si>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</si>
  <si>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</si>
  <si>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</si>
  <si>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</si>
  <si>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</si>
  <si>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</si>
  <si>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</si>
  <si>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</si>
  <si>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</si>
  <si>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</si>
  <si>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</si>
  <si>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</si>
  <si>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</si>
  <si>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</si>
  <si>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</si>
  <si>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</si>
  <si>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</si>
  <si>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</si>
  <si>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</si>
  <si>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</si>
  <si>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</si>
  <si>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</si>
  <si>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</si>
  <si>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</si>
  <si>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</si>
  <si>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</si>
  <si>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</si>
  <si>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</si>
  <si>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</si>
  <si>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</si>
  <si>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</si>
  <si>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</si>
  <si>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</si>
  <si>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</si>
  <si>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</si>
  <si>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</si>
  <si>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</si>
  <si>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</si>
  <si>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</si>
  <si>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</si>
  <si>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</si>
  <si>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</si>
  <si>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</si>
  <si>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</si>
  <si>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</si>
  <si>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</si>
  <si>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</si>
  <si>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</si>
  <si>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</si>
  <si>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</si>
  <si>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</si>
  <si>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</si>
  <si>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</si>
  <si>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</si>
  <si>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</si>
  <si>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</si>
  <si>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</si>
  <si>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</si>
  <si>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</si>
  <si>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</si>
  <si>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</si>
  <si>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</si>
  <si>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</si>
  <si>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</si>
  <si>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</si>
  <si>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</si>
  <si>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</si>
  <si>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</si>
  <si>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</si>
  <si>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</si>
  <si>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</si>
  <si>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</si>
  <si>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</si>
  <si>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</si>
  <si>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</si>
  <si>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</si>
  <si>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</si>
  <si>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</si>
  <si>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</si>
  <si>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</si>
  <si>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</si>
  <si>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</si>
  <si>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</si>
  <si>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</si>
  <si>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</si>
  <si>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</si>
  <si>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</si>
  <si>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</si>
  <si>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</si>
  <si>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</si>
  <si>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</si>
  <si>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</si>
  <si>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</si>
  <si>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</si>
  <si>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</si>
  <si>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</si>
  <si>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</si>
  <si>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</si>
  <si>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</si>
  <si>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</si>
  <si>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</si>
  <si>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</si>
  <si>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</si>
  <si>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</si>
  <si>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</si>
  <si>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</si>
  <si>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</si>
  <si>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</si>
  <si>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</si>
  <si>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</si>
  <si>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</si>
  <si>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</si>
  <si>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</si>
  <si>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</si>
  <si>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</si>
  <si>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</si>
  <si>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</si>
  <si>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</si>
  <si>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</si>
  <si>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</si>
  <si>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</si>
  <si>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</si>
  <si>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</si>
  <si>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</si>
  <si>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</si>
  <si>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</si>
  <si>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</si>
  <si>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</si>
  <si>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</si>
  <si>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</si>
  <si>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</si>
  <si>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</si>
  <si>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</si>
  <si>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</si>
  <si>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</si>
  <si>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</si>
  <si>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</si>
  <si>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</si>
  <si>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</si>
  <si>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</si>
  <si>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</si>
  <si>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</si>
  <si>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</si>
  <si>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</si>
  <si>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</si>
  <si>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</si>
  <si>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</si>
  <si>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</si>
  <si>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</si>
  <si>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</si>
  <si>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</si>
  <si>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</si>
  <si>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</si>
  <si>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</si>
  <si>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</si>
  <si>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</si>
  <si>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</si>
  <si>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</si>
  <si>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</si>
  <si>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</si>
  <si>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</si>
  <si>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</si>
  <si>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</si>
  <si>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</si>
  <si>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</si>
  <si>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</si>
  <si>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</si>
  <si>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</si>
  <si>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</si>
  <si>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</si>
  <si>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</si>
  <si>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</si>
  <si>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</si>
  <si>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</si>
  <si>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</si>
  <si>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</si>
  <si>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</si>
  <si>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</si>
  <si>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</si>
  <si>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</si>
  <si>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</si>
  <si>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</si>
  <si>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</si>
  <si>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</si>
  <si>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</si>
  <si>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</si>
  <si>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</si>
  <si>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</si>
  <si>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</si>
  <si>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</si>
  <si>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</si>
  <si>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</si>
  <si>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</si>
  <si>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</si>
  <si>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</si>
  <si>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</si>
  <si>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</si>
  <si>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</si>
  <si>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</si>
  <si>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</si>
  <si>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</si>
  <si>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</si>
  <si>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</si>
  <si>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</si>
  <si>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</si>
  <si>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</si>
  <si>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</si>
  <si>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</si>
  <si>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</si>
  <si>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</si>
  <si>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</si>
  <si>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</si>
  <si>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</si>
  <si>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</si>
  <si>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</si>
  <si>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</si>
  <si>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</si>
  <si>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</si>
  <si>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</si>
  <si>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</si>
  <si>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</si>
  <si>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</si>
  <si>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</si>
  <si>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</si>
  <si>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</si>
  <si>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</si>
  <si>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</si>
  <si>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</si>
  <si>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</si>
  <si>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</si>
  <si>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</si>
  <si>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</si>
  <si>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</si>
  <si>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</si>
  <si>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</si>
  <si>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</si>
  <si>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</si>
  <si>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</si>
  <si>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</si>
  <si>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</si>
  <si>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</si>
  <si>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</si>
  <si>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</si>
  <si>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</si>
  <si>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</si>
  <si>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</si>
  <si>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</si>
  <si>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</si>
  <si>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</si>
  <si>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</si>
  <si>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</si>
  <si>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</si>
  <si>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</si>
  <si>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</si>
  <si>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</si>
  <si>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</si>
  <si>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</si>
  <si>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</si>
  <si>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</si>
  <si>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</si>
  <si>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</si>
  <si>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</si>
  <si>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</si>
  <si>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</si>
  <si>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</si>
  <si>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</si>
  <si>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</si>
  <si>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</si>
  <si>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</si>
  <si>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</si>
  <si>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</si>
  <si>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</si>
  <si>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</si>
  <si>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</si>
  <si>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</si>
  <si>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</si>
  <si>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</si>
  <si>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</si>
  <si>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</si>
  <si>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</si>
  <si>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</si>
  <si>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</si>
  <si>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</si>
  <si>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</si>
  <si>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</si>
  <si>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</si>
  <si>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</si>
  <si>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</si>
  <si>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</si>
  <si>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</si>
  <si>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</si>
  <si>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</si>
  <si>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</si>
  <si>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</si>
  <si>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</si>
  <si>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</si>
  <si>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</si>
  <si>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</si>
  <si>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</si>
  <si>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</si>
  <si>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</si>
  <si>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</si>
  <si>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</si>
  <si>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</si>
  <si>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</si>
  <si>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</si>
  <si>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</si>
  <si>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</si>
  <si>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</si>
  <si>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</si>
  <si>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</si>
  <si>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</si>
  <si>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</si>
  <si>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</si>
  <si>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</si>
  <si>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</si>
  <si>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</si>
  <si>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</si>
  <si>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</si>
  <si>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</si>
  <si>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</si>
  <si>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</si>
  <si>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</si>
  <si>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</si>
  <si>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</si>
  <si>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</si>
  <si>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</si>
  <si>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</si>
  <si>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</si>
  <si>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</si>
  <si>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</si>
  <si>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</si>
  <si>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</si>
  <si>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</si>
  <si>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</si>
  <si>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</si>
  <si>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</si>
  <si>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</si>
  <si>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</si>
  <si>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</si>
  <si>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</si>
  <si>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</si>
  <si>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</si>
  <si>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</si>
  <si>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</si>
  <si>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</si>
  <si>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</si>
  <si>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</si>
  <si>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</si>
  <si>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</si>
  <si>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</si>
  <si>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</si>
  <si>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</si>
  <si>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</si>
  <si>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</si>
  <si>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</si>
  <si>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</si>
  <si>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</si>
  <si>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</si>
  <si>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</si>
  <si>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</si>
  <si>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</si>
  <si>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</si>
  <si>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</si>
  <si>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</si>
  <si>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</si>
  <si>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</si>
  <si>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</si>
  <si>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</si>
  <si>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</si>
  <si>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</si>
  <si>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</si>
  <si>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</si>
  <si>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</si>
  <si>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</si>
  <si>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</si>
  <si>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</si>
  <si>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</si>
  <si>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</si>
  <si>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</si>
  <si>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</si>
  <si>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</si>
  <si>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</si>
  <si>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</si>
  <si>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</si>
  <si>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</si>
  <si>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</si>
  <si>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</si>
  <si>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</si>
  <si>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</si>
  <si>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</si>
  <si>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</si>
  <si>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</si>
  <si>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</si>
  <si>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</si>
  <si>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</si>
  <si>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</si>
  <si>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</si>
  <si>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</si>
  <si>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</si>
  <si>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</si>
  <si>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</si>
  <si>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</si>
  <si>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</si>
  <si>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</si>
  <si>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</si>
  <si>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</si>
  <si>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</si>
  <si>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</si>
  <si>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</si>
  <si>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</si>
  <si>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</si>
  <si>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</si>
  <si>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</si>
  <si>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</si>
  <si>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</si>
  <si>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</si>
  <si>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</si>
  <si>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</si>
  <si>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</si>
  <si>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</si>
  <si>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</si>
  <si>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</si>
  <si>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</si>
  <si>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</si>
  <si>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</si>
  <si>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</si>
  <si>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</si>
  <si>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</si>
  <si>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</si>
  <si>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</si>
  <si>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</si>
  <si>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</si>
  <si>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</si>
  <si>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</si>
  <si>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</si>
  <si>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</si>
  <si>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</si>
  <si>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</si>
  <si>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</si>
  <si>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</si>
  <si>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</si>
  <si>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</si>
  <si>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</si>
  <si>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</si>
  <si>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</si>
  <si>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</si>
  <si>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</si>
  <si>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</si>
  <si>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</si>
  <si>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</si>
  <si>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</si>
  <si>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</si>
  <si>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</si>
  <si>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</si>
  <si>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</si>
  <si>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</si>
  <si>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</si>
  <si>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</si>
  <si>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</si>
  <si>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</si>
  <si>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</si>
  <si>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</si>
  <si>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</si>
  <si>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</si>
  <si>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</si>
  <si>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</si>
  <si>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</si>
  <si>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</si>
  <si>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</si>
  <si>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</si>
  <si>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</si>
  <si>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</si>
  <si>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</si>
  <si>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</si>
  <si>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</si>
  <si>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</si>
  <si>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</si>
  <si>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</si>
  <si>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</si>
  <si>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</si>
  <si>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</si>
  <si>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</si>
  <si>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</si>
  <si>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</si>
  <si>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</si>
  <si>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</si>
  <si>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</si>
  <si>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</si>
  <si>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</si>
  <si>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</si>
  <si>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</si>
  <si>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</si>
  <si>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</si>
  <si>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</si>
  <si>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</si>
  <si>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</si>
  <si>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</si>
  <si>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</si>
  <si>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</si>
  <si>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</si>
  <si>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</si>
  <si>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</si>
  <si>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</si>
  <si>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</si>
  <si>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</si>
  <si>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</si>
  <si>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</si>
  <si>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</si>
  <si>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</si>
  <si>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</si>
  <si>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</si>
  <si>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</si>
  <si>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</si>
  <si>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</si>
  <si>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</si>
  <si>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</si>
  <si>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</si>
  <si>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</si>
  <si>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</si>
  <si>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</si>
  <si>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</si>
  <si>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</si>
  <si>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</si>
  <si>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</si>
  <si>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</si>
  <si>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</si>
  <si>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</si>
  <si>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</si>
  <si>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</si>
  <si>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</si>
  <si>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</si>
  <si>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</si>
  <si>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</si>
  <si>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</si>
  <si>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</si>
  <si>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</si>
  <si>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</si>
  <si>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</si>
  <si>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</si>
  <si>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</si>
  <si>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</si>
  <si>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</si>
  <si>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</si>
  <si>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</si>
  <si>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</si>
  <si>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</si>
  <si>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</si>
  <si>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</si>
  <si>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</si>
  <si>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</si>
  <si>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</si>
  <si>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</si>
  <si>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</si>
  <si>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</si>
  <si>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</si>
  <si>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</si>
  <si>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</si>
  <si>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</si>
  <si>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</si>
  <si>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</si>
  <si>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</si>
  <si>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</si>
  <si>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</si>
  <si>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</si>
  <si>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</si>
  <si>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</si>
  <si>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</si>
  <si>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</si>
  <si>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</si>
  <si>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</si>
  <si>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</si>
  <si>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</si>
  <si>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</si>
  <si>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</si>
  <si>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</si>
  <si>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</si>
  <si>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</si>
  <si>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</si>
  <si>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</si>
  <si>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</si>
  <si>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</si>
  <si>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</si>
  <si>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</si>
  <si>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</si>
  <si>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</si>
  <si>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</si>
  <si>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</si>
  <si>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</si>
  <si>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</si>
  <si>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</si>
  <si>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</si>
  <si>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</si>
  <si>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</si>
  <si>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</si>
  <si>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</si>
  <si>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</si>
  <si>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</si>
  <si>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</si>
  <si>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</si>
  <si>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</si>
  <si>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</si>
  <si>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</si>
  <si>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</si>
  <si>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</si>
  <si>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</si>
  <si>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</si>
  <si>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</si>
  <si>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</si>
  <si>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</si>
  <si>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</si>
  <si>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</si>
  <si>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</si>
  <si>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</si>
  <si>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</si>
  <si>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</si>
  <si>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</si>
  <si>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</si>
  <si>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</si>
  <si>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</si>
  <si>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</si>
  <si>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</si>
  <si>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</si>
  <si>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</si>
  <si>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</si>
  <si>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</si>
  <si>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</si>
  <si>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</si>
  <si>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</si>
  <si>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</si>
  <si>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</si>
  <si>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</si>
  <si>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</si>
  <si>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</si>
  <si>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</si>
  <si>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</si>
  <si>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</si>
  <si>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</si>
  <si>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</si>
  <si>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</si>
  <si>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</si>
  <si>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</si>
  <si>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</si>
  <si>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</si>
  <si>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</si>
  <si>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</si>
  <si>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</si>
  <si>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</si>
  <si>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</si>
  <si>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</si>
  <si>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</si>
  <si>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</si>
  <si>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</si>
  <si>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</si>
  <si>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</si>
  <si>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</si>
  <si>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</si>
  <si>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</si>
  <si>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</si>
  <si>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</si>
  <si>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</si>
  <si>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</si>
  <si>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</si>
  <si>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</si>
  <si>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</si>
  <si>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</si>
  <si>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</si>
  <si>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</si>
  <si>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</si>
  <si>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</si>
  <si>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</si>
  <si>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</si>
  <si>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</si>
  <si>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</si>
  <si>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</si>
  <si>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</si>
  <si>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</si>
  <si>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</si>
  <si>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</si>
  <si>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</si>
  <si>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</si>
  <si>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</si>
  <si>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</si>
  <si>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</si>
  <si>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</si>
  <si>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</si>
  <si>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</si>
  <si>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</si>
  <si>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</si>
  <si>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</si>
  <si>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</si>
  <si>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</si>
  <si>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</si>
  <si>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</si>
  <si>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</si>
  <si>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</si>
  <si>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</si>
  <si>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</si>
  <si>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</si>
  <si>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</si>
  <si>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</si>
  <si>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</si>
  <si>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</si>
  <si>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</si>
  <si>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</si>
  <si>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</si>
  <si>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</si>
  <si>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</si>
  <si>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</si>
  <si>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</si>
  <si>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</si>
  <si>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</si>
  <si>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</si>
  <si>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</si>
  <si>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</si>
  <si>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</si>
  <si>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</si>
  <si>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</si>
  <si>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</si>
  <si>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</si>
  <si>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</si>
  <si>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</si>
  <si>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</si>
  <si>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</si>
  <si>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</si>
  <si>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</si>
  <si>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</si>
  <si>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</si>
  <si>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</si>
  <si>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</si>
  <si>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</si>
  <si>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</si>
  <si>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</si>
  <si>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</si>
  <si>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</si>
  <si>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</si>
  <si>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</si>
  <si>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</si>
  <si>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</si>
  <si>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</si>
  <si>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</si>
  <si>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</si>
  <si>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</si>
  <si>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</si>
  <si>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</si>
  <si>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</si>
  <si>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</si>
  <si>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</si>
  <si>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</si>
  <si>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</si>
  <si>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</si>
  <si>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</si>
  <si>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</si>
  <si>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</si>
  <si>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</si>
  <si>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</si>
  <si>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</si>
  <si>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</si>
  <si>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</si>
  <si>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</si>
  <si>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</si>
  <si>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</si>
  <si>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</si>
  <si>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</si>
  <si>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</si>
  <si>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</si>
  <si>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</si>
  <si>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</si>
  <si>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</si>
  <si>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</si>
  <si>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</si>
  <si>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</si>
  <si>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</si>
  <si>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</si>
  <si>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</si>
  <si>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</si>
  <si>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</si>
  <si>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</si>
  <si>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</si>
  <si>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</si>
  <si>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</si>
  <si>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</si>
  <si>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</si>
  <si>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</si>
  <si>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</si>
  <si>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</si>
  <si>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</si>
  <si>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</si>
  <si>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</si>
  <si>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</si>
  <si>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</si>
  <si>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</si>
  <si>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</si>
  <si>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</si>
  <si>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</si>
  <si>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</si>
  <si>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</si>
  <si>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</si>
  <si>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</si>
  <si>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</si>
  <si>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</si>
  <si>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</si>
  <si>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</si>
  <si>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</si>
  <si>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</si>
  <si>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</si>
  <si>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</si>
  <si>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</si>
  <si>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</si>
  <si>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</si>
  <si>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</si>
  <si>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</si>
  <si>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</si>
  <si>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</si>
  <si>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</si>
  <si>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</si>
  <si>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</si>
  <si>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</si>
  <si>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</si>
  <si>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</si>
  <si>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</si>
  <si>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</si>
  <si>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</si>
  <si>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</si>
  <si>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</si>
  <si>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</si>
  <si>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</si>
  <si>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</si>
  <si>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</si>
  <si>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</si>
  <si>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</si>
  <si>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</si>
  <si>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</si>
  <si>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</si>
  <si>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</si>
  <si>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</si>
  <si>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</si>
  <si>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</si>
  <si>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</si>
  <si>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</si>
  <si>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</si>
  <si>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</si>
  <si>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</si>
  <si>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</si>
  <si>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</si>
  <si>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</si>
  <si>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</si>
  <si>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</si>
  <si>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</si>
  <si>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</si>
  <si>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</si>
  <si>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</si>
  <si>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</si>
  <si>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</si>
  <si>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</si>
  <si>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</si>
  <si>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</si>
  <si>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</si>
  <si>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</si>
  <si>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</si>
  <si>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</si>
  <si>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</si>
  <si>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</si>
  <si>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</si>
  <si>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</si>
  <si>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</si>
  <si>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</si>
  <si>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</si>
  <si>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</si>
  <si>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</si>
  <si>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</si>
  <si>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</si>
  <si>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</si>
  <si>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</si>
  <si>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</si>
  <si>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</si>
  <si>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</si>
  <si>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</si>
  <si>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</si>
  <si>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</si>
  <si>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</si>
  <si>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</si>
  <si>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</si>
  <si>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</si>
  <si>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</si>
  <si>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</si>
  <si>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</si>
  <si>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</si>
  <si>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</si>
  <si>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</si>
  <si>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</si>
  <si>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</si>
  <si>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</si>
  <si>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</si>
  <si>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</si>
  <si>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</si>
  <si>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</si>
  <si>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</si>
  <si>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</si>
  <si>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</si>
  <si>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</si>
  <si>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</si>
  <si>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</si>
  <si>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</si>
  <si>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</si>
  <si>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</si>
  <si>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</si>
  <si>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</si>
  <si>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</si>
  <si>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</si>
  <si>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</si>
  <si>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</si>
  <si>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</si>
  <si>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</si>
  <si>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</si>
  <si>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</si>
  <si>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</si>
  <si>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</si>
  <si>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</si>
  <si>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</si>
  <si>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</si>
  <si>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</si>
  <si>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</si>
  <si>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</si>
  <si>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</si>
  <si>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</si>
  <si>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</si>
  <si>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</si>
  <si>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</si>
  <si>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</si>
  <si>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</si>
  <si>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</si>
  <si>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</si>
  <si>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</si>
  <si>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</si>
  <si>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</si>
  <si>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</si>
  <si>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</si>
  <si>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</si>
  <si>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</si>
  <si>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</si>
  <si>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</si>
  <si>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</si>
  <si>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</si>
  <si>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</si>
  <si>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</si>
  <si>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</si>
  <si>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</si>
  <si>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</si>
  <si>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</si>
  <si>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</si>
  <si>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</si>
  <si>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</si>
  <si>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</si>
  <si>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</si>
  <si>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</si>
  <si>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</si>
  <si>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</si>
  <si>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</si>
  <si>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</si>
  <si>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</si>
  <si>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</si>
  <si>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</si>
  <si>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</si>
  <si>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</si>
  <si>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</si>
  <si>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</si>
  <si>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</si>
  <si>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</si>
  <si>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</si>
  <si>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</si>
  <si>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</si>
  <si>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</si>
  <si>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</si>
  <si>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</si>
  <si>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</si>
  <si>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</si>
  <si>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</si>
  <si>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</si>
  <si>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</si>
  <si>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</si>
  <si>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</si>
  <si>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</si>
  <si>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</si>
  <si>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</si>
  <si>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</si>
  <si>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</si>
  <si>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</si>
  <si>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</si>
  <si>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</si>
  <si>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</si>
  <si>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</si>
  <si>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</si>
  <si>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</si>
  <si>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</si>
  <si>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</si>
  <si>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</si>
  <si>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</si>
  <si>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</si>
  <si>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</si>
  <si>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</si>
  <si>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</si>
  <si>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</si>
  <si>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</si>
  <si>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</si>
  <si>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</si>
  <si>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</si>
  <si>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</si>
  <si>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</si>
  <si>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</si>
  <si>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</si>
  <si>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</si>
  <si>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</si>
  <si>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</si>
  <si>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</si>
  <si>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</si>
  <si>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</si>
  <si>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</si>
  <si>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</si>
  <si>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</si>
  <si>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</si>
  <si>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</si>
  <si>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</si>
  <si>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</si>
  <si>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</si>
  <si>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</si>
  <si>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</si>
  <si>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</si>
  <si>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</si>
  <si>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</si>
  <si>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</si>
  <si>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</si>
  <si>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</si>
  <si>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</si>
  <si>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</si>
  <si>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</si>
  <si>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</si>
  <si>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</si>
  <si>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</si>
  <si>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</si>
  <si>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</si>
  <si>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</si>
  <si>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</si>
  <si>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</si>
  <si>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</si>
  <si>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</si>
  <si>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</si>
  <si>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</si>
  <si>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</si>
  <si>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</si>
  <si>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</si>
  <si>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</si>
  <si>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</si>
  <si>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</si>
  <si>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</si>
  <si>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</si>
  <si>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</si>
  <si>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</si>
  <si>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</si>
  <si>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</si>
  <si>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</si>
  <si>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</si>
  <si>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</si>
  <si>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</si>
  <si>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</si>
  <si>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</si>
  <si>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</si>
  <si>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</si>
  <si>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</si>
  <si>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</si>
  <si>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</si>
  <si>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</si>
  <si>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</si>
  <si>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</si>
  <si>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</si>
  <si>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</si>
  <si>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</si>
  <si>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</si>
  <si>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</si>
  <si>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</si>
  <si>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</si>
  <si>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</si>
  <si>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</si>
  <si>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</si>
  <si>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</si>
  <si>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</si>
  <si>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</si>
  <si>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</si>
  <si>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</si>
  <si>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</si>
  <si>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</si>
  <si>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</si>
  <si>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</si>
  <si>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</si>
  <si>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</si>
  <si>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</si>
  <si>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</si>
  <si>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</si>
  <si>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</si>
  <si>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</si>
  <si>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</si>
  <si>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</si>
  <si>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</si>
  <si>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</si>
  <si>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</si>
  <si>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</si>
  <si>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</si>
  <si>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</si>
  <si>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</si>
  <si>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</si>
  <si>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</si>
  <si>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</si>
  <si>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</si>
  <si>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</si>
  <si>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</si>
  <si>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</si>
  <si>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</si>
  <si>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</si>
  <si>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</si>
  <si>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</si>
  <si>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</si>
  <si>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</si>
  <si>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</si>
  <si>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</si>
  <si>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</si>
  <si>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</si>
  <si>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</si>
  <si>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</si>
  <si>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</si>
  <si>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</si>
  <si>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</si>
  <si>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</si>
  <si>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</si>
  <si>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</si>
  <si>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</si>
  <si>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</si>
  <si>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</si>
  <si>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</si>
  <si>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</si>
  <si>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</si>
  <si>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</si>
  <si>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</si>
  <si>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</si>
  <si>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</si>
  <si>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</si>
  <si>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</si>
  <si>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</si>
  <si>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</si>
  <si>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</si>
  <si>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</si>
  <si>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</si>
  <si>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</si>
  <si>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</si>
  <si>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</si>
  <si>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</si>
  <si>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</si>
  <si>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</si>
  <si>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</si>
  <si>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</si>
  <si>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</si>
  <si>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</si>
  <si>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</si>
  <si>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</si>
  <si>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</si>
  <si>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</si>
  <si>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</si>
  <si>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</si>
  <si>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</si>
  <si>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</si>
  <si>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</si>
  <si>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</si>
  <si>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</si>
  <si>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</si>
  <si>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</si>
  <si>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</si>
  <si>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</si>
  <si>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</si>
  <si>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</si>
  <si>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</si>
  <si>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</si>
  <si>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</si>
  <si>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</si>
  <si>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</si>
  <si>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</si>
  <si>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</si>
  <si>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</si>
  <si>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</si>
  <si>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</si>
  <si>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</si>
  <si>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</si>
  <si>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</si>
  <si>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</si>
  <si>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</si>
  <si>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</si>
  <si>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</si>
  <si>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</si>
  <si>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</si>
  <si>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</si>
  <si>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</si>
  <si>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</si>
  <si>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</si>
  <si>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</si>
  <si>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</si>
  <si>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</si>
  <si>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</si>
  <si>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</si>
  <si>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</si>
  <si>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</si>
  <si>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</si>
  <si>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</si>
  <si>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</si>
  <si>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</si>
  <si>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</si>
  <si>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</si>
  <si>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</si>
  <si>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</si>
  <si>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</si>
  <si>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</si>
  <si>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</si>
  <si>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</si>
  <si>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</si>
  <si>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</si>
  <si>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</si>
  <si>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</si>
  <si>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</si>
  <si>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</si>
  <si>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</si>
  <si>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</si>
  <si>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</si>
  <si>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</si>
  <si>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</si>
  <si>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</si>
  <si>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</si>
  <si>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</si>
  <si>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</si>
  <si>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</si>
  <si>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</si>
  <si>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</si>
  <si>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</si>
  <si>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</si>
  <si>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</si>
  <si>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</si>
  <si>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</si>
  <si>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</si>
  <si>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</si>
  <si>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</si>
  <si>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</si>
  <si>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</si>
  <si>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</si>
  <si>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</si>
  <si>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</si>
  <si>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</si>
  <si>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</si>
  <si>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</si>
  <si>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</si>
  <si>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</si>
  <si>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</si>
  <si>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</si>
  <si>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</si>
  <si>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</si>
  <si>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</si>
  <si>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</si>
  <si>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</si>
  <si>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</si>
  <si>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</si>
  <si>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</si>
  <si>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</si>
  <si>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</si>
  <si>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</si>
  <si>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</si>
  <si>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</si>
  <si>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</si>
  <si>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</si>
  <si>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</si>
  <si>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</si>
  <si>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</si>
  <si>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</si>
  <si>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</si>
  <si>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</si>
  <si>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</si>
  <si>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</si>
  <si>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</si>
  <si>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</si>
  <si>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</si>
  <si>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</si>
  <si>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</si>
  <si>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</si>
  <si>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</si>
  <si>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</si>
  <si>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</si>
  <si>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</si>
  <si>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</si>
  <si>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</si>
  <si>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</si>
  <si>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</si>
  <si>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</si>
  <si>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</si>
  <si>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</si>
  <si>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</si>
  <si>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</si>
  <si>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</si>
  <si>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</si>
  <si>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</si>
  <si>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</si>
  <si>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</si>
  <si>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</si>
  <si>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</si>
  <si>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</si>
  <si>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</si>
  <si>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</si>
  <si>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</si>
  <si>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</si>
  <si>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</si>
  <si>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</si>
  <si>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</si>
  <si>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</si>
  <si>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</si>
  <si>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</si>
  <si>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</si>
  <si>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</si>
  <si>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</si>
  <si>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</si>
  <si>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</si>
  <si>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</si>
  <si>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</si>
  <si>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</si>
  <si>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</si>
  <si>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</si>
  <si>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</si>
  <si>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</si>
  <si>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</si>
  <si>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</si>
  <si>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</si>
  <si>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</si>
  <si>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</si>
  <si>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</si>
  <si>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</si>
  <si>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</si>
  <si>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</si>
  <si>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</si>
  <si>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</si>
  <si>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</si>
  <si>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</si>
  <si>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</si>
  <si>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</si>
  <si>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</si>
  <si>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</si>
  <si>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</si>
  <si>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</si>
  <si>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</si>
  <si>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</si>
  <si>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</si>
  <si>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</si>
  <si>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</si>
  <si>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</si>
  <si>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</si>
  <si>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</si>
  <si>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</si>
  <si>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</si>
  <si>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</si>
  <si>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</si>
  <si>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</si>
  <si>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</si>
  <si>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</si>
  <si>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</si>
  <si>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</si>
  <si>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</si>
  <si>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</si>
  <si>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</si>
  <si>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</si>
  <si>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</si>
  <si>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</si>
  <si>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</si>
  <si>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</si>
  <si>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</si>
  <si>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</si>
  <si>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</si>
  <si>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</si>
  <si>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</si>
  <si>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</si>
  <si>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</si>
  <si>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</si>
  <si>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</si>
  <si>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</si>
  <si>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</si>
  <si>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</si>
  <si>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</si>
  <si>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</si>
  <si>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</si>
  <si>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</si>
  <si>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</si>
  <si>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</si>
  <si>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</si>
  <si>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</si>
  <si>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</si>
  <si>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</si>
  <si>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</si>
  <si>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</si>
  <si>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</si>
  <si>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</si>
  <si>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</si>
  <si>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</si>
  <si>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</si>
  <si>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</si>
  <si>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</si>
  <si>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</si>
  <si>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</si>
  <si>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</si>
  <si>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</si>
  <si>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</si>
  <si>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</si>
  <si>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</si>
  <si>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</si>
  <si>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</si>
  <si>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</si>
  <si>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</si>
  <si>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</si>
  <si>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</si>
  <si>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</si>
  <si>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</si>
  <si>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</si>
  <si>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</si>
  <si>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</si>
  <si>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</si>
  <si>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</si>
  <si>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</si>
  <si>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</si>
  <si>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</si>
  <si>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</si>
  <si>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</si>
  <si>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</si>
  <si>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</si>
  <si>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</si>
  <si>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</si>
  <si>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</si>
  <si>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</si>
  <si>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</si>
  <si>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</si>
  <si>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</si>
  <si>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</si>
  <si>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</si>
  <si>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</si>
  <si>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</si>
  <si>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</si>
  <si>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</si>
  <si>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</si>
  <si>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</si>
  <si>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</si>
  <si>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</si>
  <si>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</si>
  <si>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</si>
  <si>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</si>
  <si>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</si>
  <si>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</si>
  <si>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</si>
  <si>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</si>
  <si>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</si>
  <si>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</si>
  <si>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</si>
  <si>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</si>
  <si>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</si>
  <si>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</si>
  <si>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</si>
  <si>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</si>
  <si>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</si>
  <si>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</si>
  <si>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</si>
  <si>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</si>
  <si>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</si>
  <si>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</si>
  <si>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</si>
  <si>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</si>
  <si>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</si>
  <si>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</si>
  <si>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</si>
  <si>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</si>
  <si>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</si>
  <si>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</si>
  <si>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</si>
  <si>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</si>
  <si>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</si>
  <si>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</si>
  <si>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</si>
  <si>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</si>
  <si>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</si>
  <si>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</si>
  <si>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</si>
  <si>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</si>
  <si>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</si>
  <si>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</si>
  <si>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</si>
  <si>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</si>
  <si>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</si>
  <si>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</si>
  <si>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</si>
  <si>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</si>
  <si>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</si>
  <si>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</si>
  <si>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</si>
  <si>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</si>
  <si>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</si>
  <si>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</si>
  <si>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</si>
  <si>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</si>
  <si>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</si>
  <si>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</si>
  <si>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</si>
  <si>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</si>
  <si>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</si>
  <si>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</si>
  <si>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</si>
  <si>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</si>
  <si>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</si>
  <si>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</si>
  <si>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</si>
  <si>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</si>
  <si>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</si>
  <si>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</si>
  <si>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</si>
  <si>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</si>
  <si>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</si>
  <si>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</si>
  <si>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</si>
  <si>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</si>
  <si>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</si>
  <si>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</si>
  <si>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</si>
  <si>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</si>
  <si>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</si>
  <si>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</si>
  <si>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</si>
  <si>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</si>
  <si>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</si>
  <si>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</si>
  <si>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</si>
  <si>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</si>
  <si>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</si>
  <si>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</si>
  <si>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</si>
  <si>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</si>
  <si>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</si>
  <si>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</si>
  <si>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</si>
  <si>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</si>
  <si>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</si>
  <si>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</si>
  <si>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</si>
  <si>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</si>
  <si>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</si>
  <si>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</si>
  <si>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</si>
  <si>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</si>
  <si>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</si>
  <si>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</si>
  <si>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</si>
  <si>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</si>
  <si>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</si>
  <si>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</si>
  <si>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</si>
  <si>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</si>
  <si>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</si>
  <si>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</si>
  <si>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</si>
  <si>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</si>
  <si>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</si>
  <si>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</si>
  <si>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</si>
  <si>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</si>
  <si>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</si>
  <si>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</si>
  <si>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</si>
  <si>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</si>
  <si>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</si>
  <si>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</si>
  <si>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</si>
  <si>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</si>
  <si>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</si>
  <si>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</si>
  <si>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</si>
  <si>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</si>
  <si>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</si>
  <si>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</si>
  <si>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</si>
  <si>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</si>
  <si>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</si>
  <si>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</si>
  <si>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</si>
  <si>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</si>
  <si>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</si>
  <si>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</si>
  <si>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</si>
  <si>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</si>
  <si>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</si>
  <si>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</si>
  <si>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</si>
  <si>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</si>
  <si>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</si>
  <si>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</si>
  <si>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</si>
  <si>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</si>
  <si>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</si>
  <si>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</si>
  <si>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</si>
  <si>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</si>
  <si>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</si>
  <si>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</si>
  <si>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</si>
  <si>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</si>
  <si>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</si>
  <si>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</si>
  <si>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</si>
  <si>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</si>
  <si>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</si>
  <si>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</si>
  <si>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</si>
  <si>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</si>
  <si>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</si>
  <si>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</si>
  <si>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</si>
  <si>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</si>
  <si>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</si>
  <si>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</si>
  <si>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</si>
  <si>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</si>
  <si>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</si>
  <si>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</si>
  <si>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</si>
  <si>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</si>
  <si>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</si>
  <si>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</si>
  <si>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</si>
  <si>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</si>
  <si>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</si>
  <si>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</si>
  <si>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</si>
  <si>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</si>
  <si>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</si>
  <si>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</si>
  <si>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</si>
  <si>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</si>
  <si>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</si>
  <si>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</si>
  <si>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</si>
  <si>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</si>
  <si>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</si>
  <si>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</si>
  <si>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</si>
  <si>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</si>
  <si>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</si>
  <si>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</si>
  <si>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</si>
  <si>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</si>
  <si>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</si>
  <si>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</si>
  <si>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</si>
  <si>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</si>
  <si>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</si>
  <si>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</si>
  <si>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</si>
  <si>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</si>
  <si>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</si>
  <si>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</si>
  <si>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</si>
  <si>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</si>
  <si>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</si>
  <si>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</si>
  <si>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</si>
  <si>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</si>
  <si>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</si>
  <si>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</si>
  <si>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</si>
  <si>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</si>
  <si>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</si>
  <si>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</si>
  <si>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</si>
  <si>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</si>
  <si>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</si>
  <si>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</si>
  <si>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</si>
  <si>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</si>
  <si>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</si>
  <si>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</si>
  <si>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</si>
  <si>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</si>
  <si>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</si>
  <si>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</si>
  <si>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</si>
  <si>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</si>
  <si>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</si>
  <si>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</si>
  <si>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</si>
  <si>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</si>
  <si>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</si>
  <si>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</si>
  <si>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</si>
  <si>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</si>
  <si>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</si>
  <si>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</si>
  <si>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</si>
  <si>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</si>
  <si>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</si>
  <si>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</si>
  <si>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</si>
  <si>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</si>
  <si>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</si>
  <si>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</si>
  <si>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</si>
  <si>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</si>
  <si>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</si>
  <si>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</si>
  <si>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</si>
  <si>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</si>
  <si>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</si>
  <si>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</si>
  <si>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</si>
  <si>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</si>
  <si>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</si>
  <si>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</si>
  <si>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</si>
  <si>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</si>
  <si>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</si>
  <si>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</si>
  <si>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</si>
  <si>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</si>
  <si>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</si>
  <si>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</si>
  <si>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</si>
  <si>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</si>
  <si>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</si>
  <si>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</si>
  <si>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</si>
  <si>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</si>
  <si>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</si>
  <si>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</si>
  <si>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</si>
  <si>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</si>
  <si>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</si>
  <si>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</si>
  <si>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</si>
  <si>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</si>
  <si>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</si>
  <si>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</si>
  <si>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</si>
  <si>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</si>
  <si>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</si>
  <si>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</si>
  <si>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</si>
  <si>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</si>
  <si>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</si>
  <si>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</si>
  <si>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</si>
  <si>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</si>
  <si>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</si>
  <si>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</si>
  <si>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</si>
  <si>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</si>
  <si>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</si>
  <si>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</si>
  <si>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</si>
  <si>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</si>
  <si>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</si>
  <si>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</si>
  <si>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</si>
  <si>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</si>
  <si>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</si>
  <si>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</si>
  <si>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</si>
  <si>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</si>
  <si>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</si>
  <si>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</si>
  <si>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</si>
  <si>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</si>
  <si>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</si>
  <si>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</si>
  <si>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</si>
  <si>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</si>
  <si>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</si>
  <si>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</si>
  <si>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</si>
  <si>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</si>
  <si>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</si>
  <si>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</si>
  <si>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</si>
  <si>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</si>
  <si>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</si>
  <si>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</si>
  <si>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</si>
  <si>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</si>
  <si>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</si>
  <si>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</si>
  <si>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</si>
  <si>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</si>
  <si>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</si>
  <si>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</si>
  <si>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</si>
  <si>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</si>
  <si>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</si>
  <si>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</si>
  <si>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</si>
  <si>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</si>
  <si>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</si>
  <si>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</si>
  <si>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</si>
  <si>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</si>
  <si>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</si>
  <si>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</si>
  <si>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</si>
  <si>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</si>
  <si>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</si>
  <si>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</si>
  <si>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</si>
  <si>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</si>
  <si>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</si>
  <si>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</si>
  <si>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</si>
  <si>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</si>
  <si>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</si>
  <si>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</si>
  <si>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</si>
  <si>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</si>
  <si>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</si>
  <si>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</si>
  <si>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</si>
  <si>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</si>
  <si>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</si>
  <si>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</si>
  <si>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</si>
  <si>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</si>
  <si>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</si>
  <si>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</si>
  <si>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</si>
  <si>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</si>
  <si>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</si>
  <si>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</si>
  <si>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</si>
  <si>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</si>
  <si>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</si>
  <si>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</si>
  <si>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</si>
  <si>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</si>
  <si>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</si>
  <si>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</si>
  <si>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</si>
  <si>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</si>
  <si>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</si>
  <si>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</si>
  <si>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</si>
  <si>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</si>
  <si>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</si>
  <si>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</si>
  <si>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</si>
  <si>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</si>
  <si>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</si>
  <si>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</si>
  <si>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</si>
  <si>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</si>
  <si>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</si>
  <si>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</si>
  <si>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</si>
  <si>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</si>
  <si>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</si>
  <si>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</si>
  <si>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</si>
  <si>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</si>
  <si>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</si>
  <si>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</si>
  <si>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</si>
  <si>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</si>
  <si>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</si>
  <si>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</si>
  <si>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</si>
  <si>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</si>
  <si>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</si>
  <si>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</si>
  <si>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</si>
  <si>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</si>
  <si>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</si>
  <si>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</si>
  <si>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</si>
  <si>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</si>
  <si>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</si>
  <si>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</si>
  <si>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</si>
  <si>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</si>
  <si>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</si>
  <si>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</si>
  <si>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</si>
  <si>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</si>
  <si>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</si>
  <si>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</si>
  <si>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</si>
  <si>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</si>
  <si>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</si>
  <si>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</si>
  <si>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</si>
  <si>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</si>
  <si>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</si>
  <si>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</si>
  <si>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</si>
  <si>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</si>
  <si>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</si>
  <si>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</si>
  <si>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</si>
  <si>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</si>
  <si>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</si>
  <si>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</si>
  <si>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</si>
  <si>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</si>
  <si>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</si>
  <si>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</si>
  <si>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</si>
  <si>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</si>
  <si>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</si>
  <si>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</si>
  <si>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</si>
  <si>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</si>
  <si>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</si>
  <si>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</si>
  <si>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</si>
  <si>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</si>
  <si>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</si>
  <si>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</si>
  <si>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</si>
  <si>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</si>
  <si>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</si>
  <si>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</si>
  <si>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</si>
  <si>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</si>
  <si>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</si>
  <si>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</si>
  <si>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</si>
  <si>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</si>
  <si>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</si>
  <si>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</si>
  <si>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</si>
  <si>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</si>
  <si>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</si>
  <si>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</si>
  <si>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</si>
  <si>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</si>
  <si>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</si>
  <si>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</si>
  <si>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</si>
  <si>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</si>
  <si>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</si>
  <si>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</si>
  <si>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</si>
  <si>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</si>
  <si>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</si>
  <si>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</si>
  <si>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</si>
  <si>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</si>
  <si>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</si>
  <si>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</si>
  <si>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</si>
  <si>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</si>
  <si>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</si>
  <si>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</si>
  <si>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</si>
  <si>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</si>
  <si>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</si>
  <si>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</si>
  <si>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</si>
  <si>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</si>
  <si>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</si>
  <si>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</si>
  <si>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</si>
  <si>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</si>
  <si>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</si>
  <si>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</si>
  <si>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</si>
  <si>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</si>
  <si>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</si>
  <si>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</si>
  <si>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</si>
  <si>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</si>
  <si>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</si>
  <si>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</si>
  <si>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</si>
  <si>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</si>
  <si>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</si>
  <si>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</si>
  <si>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</si>
  <si>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</si>
  <si>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</si>
  <si>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</si>
  <si>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</si>
  <si>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</si>
  <si>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</si>
  <si>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</si>
  <si>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</si>
  <si>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</si>
  <si>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</si>
  <si>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</si>
  <si>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</si>
  <si>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</si>
  <si>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</si>
  <si>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</si>
  <si>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</si>
  <si>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</si>
  <si>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</si>
  <si>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</si>
  <si>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</si>
  <si>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</si>
  <si>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</si>
  <si>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</si>
  <si>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</si>
  <si>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</si>
  <si>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</si>
  <si>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</si>
  <si>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</si>
  <si>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</si>
  <si>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</si>
  <si>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</si>
  <si>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</si>
  <si>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</si>
  <si>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</si>
  <si>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</si>
  <si>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</si>
  <si>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</si>
  <si>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</si>
  <si>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</si>
  <si>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</si>
  <si>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</si>
  <si>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</si>
  <si>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</si>
  <si>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</si>
  <si>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</si>
  <si>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</si>
  <si>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</si>
  <si>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</si>
  <si>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</si>
  <si>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</si>
  <si>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</si>
  <si>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</si>
  <si>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</si>
  <si>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</si>
  <si>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</si>
  <si>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</si>
  <si>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</si>
  <si>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</si>
  <si>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</si>
  <si>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</si>
  <si>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</si>
  <si>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</si>
  <si>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</si>
  <si>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</si>
  <si>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</si>
  <si>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</si>
  <si>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</si>
  <si>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</si>
  <si>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</si>
  <si>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</si>
  <si>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</si>
  <si>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</si>
  <si>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</si>
  <si>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</si>
  <si>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</si>
  <si>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</si>
  <si>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</si>
  <si>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</si>
  <si>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</si>
  <si>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</si>
  <si>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</si>
  <si>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</si>
  <si>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</si>
  <si>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</si>
  <si>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</si>
  <si>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</si>
  <si>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</si>
  <si>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</si>
  <si>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</si>
  <si>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</si>
  <si>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</si>
  <si>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</si>
  <si>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</si>
  <si>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</si>
  <si>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</si>
  <si>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</si>
  <si>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</si>
  <si>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</si>
  <si>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</si>
  <si>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</si>
  <si>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</si>
  <si>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</si>
  <si>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</si>
  <si>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</si>
  <si>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</si>
  <si>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</si>
  <si>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</si>
  <si>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</si>
  <si>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</si>
  <si>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</si>
  <si>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</si>
  <si>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</si>
  <si>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</si>
  <si>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</si>
  <si>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</si>
  <si>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</si>
  <si>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</si>
  <si>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</si>
  <si>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</si>
  <si>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</si>
  <si>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</si>
  <si>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</si>
  <si>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</si>
  <si>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</si>
  <si>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</si>
  <si>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</si>
  <si>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</si>
  <si>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</si>
  <si>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</si>
  <si>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</si>
  <si>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</si>
  <si>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</si>
  <si>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</si>
  <si>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</si>
  <si>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</si>
  <si>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</si>
  <si>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</si>
  <si>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</si>
  <si>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</si>
  <si>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</si>
  <si>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</si>
  <si>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</si>
  <si>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</si>
  <si>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</si>
  <si>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</si>
  <si>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</si>
  <si>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</si>
  <si>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</si>
  <si>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</si>
  <si>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</si>
  <si>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</si>
  <si>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</si>
  <si>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</si>
  <si>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</si>
  <si>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</si>
  <si>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</si>
  <si>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</si>
  <si>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</si>
  <si>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</si>
  <si>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</si>
  <si>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</si>
  <si>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</si>
  <si>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</si>
  <si>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</si>
  <si>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</si>
  <si>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</si>
  <si>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</si>
  <si>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</si>
  <si>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</si>
  <si>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</si>
  <si>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</si>
  <si>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</si>
  <si>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</si>
  <si>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</si>
  <si>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</si>
  <si>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</si>
  <si>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</si>
  <si>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</si>
  <si>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</si>
  <si>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</si>
  <si>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</si>
  <si>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</si>
  <si>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</si>
  <si>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</si>
  <si>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</si>
  <si>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</si>
  <si>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</si>
  <si>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</si>
  <si>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</si>
  <si>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</si>
  <si>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</si>
  <si>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</si>
  <si>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</si>
  <si>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</si>
  <si>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</si>
  <si>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</si>
  <si>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</si>
  <si>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</si>
  <si>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</si>
  <si>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</si>
  <si>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</si>
  <si>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</si>
  <si>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</si>
  <si>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</si>
  <si>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</si>
  <si>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</si>
  <si>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</si>
  <si>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</si>
  <si>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</si>
  <si>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</si>
  <si>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</si>
  <si>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</si>
  <si>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</si>
  <si>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</si>
  <si>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</si>
  <si>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</si>
  <si>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</si>
  <si>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</si>
  <si>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</si>
  <si>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</si>
  <si>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</si>
  <si>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</si>
  <si>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</si>
  <si>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</si>
  <si>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</si>
  <si>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</si>
  <si>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</si>
  <si>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</si>
  <si>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</si>
  <si>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</si>
  <si>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</si>
  <si>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</si>
  <si>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</si>
  <si>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</si>
  <si>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</si>
  <si>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</si>
  <si>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</si>
  <si>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</si>
  <si>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</si>
  <si>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</si>
  <si>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</si>
  <si>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</si>
  <si>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</si>
  <si>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</si>
  <si>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</si>
  <si>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</si>
  <si>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</si>
  <si>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</si>
  <si>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</si>
  <si>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</si>
  <si>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</si>
  <si>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</si>
  <si>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</si>
  <si>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</si>
  <si>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</si>
  <si>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</si>
  <si>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</si>
  <si>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</si>
  <si>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</si>
  <si>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</si>
  <si>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</si>
  <si>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</si>
  <si>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</si>
  <si>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</si>
  <si>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</si>
  <si>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</si>
  <si>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</si>
  <si>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</si>
  <si>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</si>
  <si>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</si>
  <si>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</si>
  <si>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</si>
  <si>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</si>
  <si>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</si>
  <si>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</si>
  <si>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</si>
  <si>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</si>
  <si>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</si>
  <si>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</si>
  <si>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</si>
  <si>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</si>
  <si>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</si>
  <si>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</si>
  <si>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</si>
  <si>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</si>
  <si>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</si>
  <si>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</si>
  <si>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</si>
  <si>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</si>
  <si>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</si>
  <si>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</si>
  <si>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</si>
  <si>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</si>
  <si>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</si>
  <si>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</si>
  <si>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</si>
  <si>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</si>
  <si>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</si>
  <si>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</si>
  <si>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</si>
  <si>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</si>
  <si>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</si>
  <si>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</si>
  <si>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</si>
  <si>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</si>
  <si>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</si>
  <si>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</si>
  <si>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</si>
  <si>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</si>
  <si>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</si>
  <si>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</si>
  <si>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</si>
  <si>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</si>
  <si>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</si>
  <si>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</si>
  <si>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</si>
  <si>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</si>
  <si>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</si>
  <si>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</si>
  <si>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</si>
  <si>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</si>
  <si>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</si>
  <si>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</si>
  <si>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</si>
  <si>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</si>
  <si>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</si>
  <si>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</si>
  <si>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</si>
  <si>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</si>
  <si>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</si>
  <si>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</si>
  <si>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</si>
  <si>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</si>
  <si>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</si>
  <si>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</si>
  <si>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</si>
  <si>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</si>
  <si>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</si>
  <si>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</si>
  <si>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</si>
  <si>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</si>
  <si>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</si>
  <si>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</si>
  <si>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</si>
  <si>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</si>
  <si>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</si>
  <si>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</si>
  <si>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</si>
  <si>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</si>
  <si>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</si>
  <si>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</si>
  <si>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</si>
  <si>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</si>
  <si>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</si>
  <si>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</si>
  <si>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</si>
  <si>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</si>
  <si>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</si>
  <si>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</si>
  <si>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</si>
  <si>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</si>
  <si>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</si>
  <si>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</si>
  <si>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</si>
  <si>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</si>
  <si>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</si>
  <si>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</si>
  <si>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</si>
  <si>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</si>
  <si>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</si>
  <si>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</si>
  <si>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</si>
  <si>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</si>
  <si>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</si>
  <si>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</si>
  <si>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</si>
  <si>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</si>
  <si>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</si>
  <si>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</si>
  <si>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</si>
  <si>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</si>
  <si>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</si>
  <si>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</si>
  <si>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</si>
  <si>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</si>
  <si>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</si>
  <si>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</si>
  <si>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</si>
  <si>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</si>
  <si>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</si>
  <si>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</si>
  <si>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</si>
  <si>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</si>
  <si>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</si>
  <si>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</si>
  <si>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</si>
  <si>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</si>
  <si>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</si>
  <si>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</si>
  <si>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</si>
  <si>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</si>
  <si>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</si>
  <si>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</si>
  <si>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</si>
  <si>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</si>
  <si>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</si>
  <si>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</si>
  <si>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</si>
  <si>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</si>
  <si>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</si>
  <si>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</si>
  <si>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</si>
  <si>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</si>
  <si>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</si>
  <si>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</si>
  <si>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</si>
  <si>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</si>
  <si>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</si>
  <si>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</si>
  <si>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</si>
  <si>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</si>
  <si>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</si>
  <si>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</si>
  <si>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</si>
  <si>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</si>
  <si>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</si>
  <si>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</si>
  <si>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</si>
  <si>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</si>
  <si>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</si>
  <si>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</si>
  <si>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</si>
  <si>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</si>
  <si>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</si>
  <si>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</si>
  <si>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</si>
  <si>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</si>
  <si>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</si>
  <si>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</si>
  <si>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</si>
  <si>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</si>
  <si>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</si>
  <si>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</si>
  <si>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</si>
  <si>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</si>
  <si>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</si>
  <si>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</si>
  <si>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</si>
  <si>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</si>
  <si>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</si>
  <si>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</si>
  <si>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</si>
  <si>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</si>
  <si>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</si>
  <si>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</si>
  <si>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</si>
  <si>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</si>
  <si>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</si>
  <si>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</si>
  <si>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</si>
  <si>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</si>
  <si>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</si>
  <si>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</si>
  <si>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</si>
  <si>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</si>
  <si>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</si>
  <si>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</si>
  <si>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</si>
  <si>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</si>
  <si>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</si>
  <si>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</si>
  <si>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</si>
  <si>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</si>
  <si>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</si>
  <si>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</si>
  <si>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</si>
  <si>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</si>
  <si>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</si>
  <si>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</si>
  <si>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</si>
  <si>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</si>
  <si>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</si>
  <si>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</si>
  <si>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</si>
  <si>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</si>
  <si>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</si>
  <si>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</si>
  <si>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</si>
  <si>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</si>
  <si>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</si>
  <si>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</si>
  <si>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</si>
  <si>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</si>
  <si>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</si>
  <si>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</si>
  <si>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</si>
  <si>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</si>
  <si>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</si>
  <si>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</si>
  <si>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</si>
  <si>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</si>
  <si>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</si>
  <si>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</si>
  <si>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</si>
  <si>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</si>
  <si>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</si>
  <si>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</si>
  <si>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</si>
  <si>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</si>
  <si>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</si>
  <si>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</si>
  <si>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</si>
  <si>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</si>
  <si>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</si>
  <si>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</si>
  <si>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</si>
  <si>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</si>
  <si>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</si>
  <si>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</si>
  <si>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</si>
  <si>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</si>
  <si>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</si>
  <si>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</si>
  <si>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</si>
  <si>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</si>
  <si>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</si>
  <si>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</si>
  <si>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</si>
  <si>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</si>
  <si>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</si>
  <si>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</si>
  <si>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</si>
  <si>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</si>
  <si>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</si>
  <si>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</si>
  <si>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</si>
  <si>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</si>
  <si>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</si>
  <si>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</si>
  <si>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</si>
  <si>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</si>
  <si>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</si>
  <si>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</si>
  <si>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</si>
  <si>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</si>
  <si>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</si>
  <si>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</si>
  <si>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</si>
  <si>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</si>
  <si>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</si>
  <si>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</si>
  <si>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</si>
  <si>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</si>
  <si>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</si>
  <si>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</si>
  <si>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</si>
  <si>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</si>
  <si>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</si>
  <si>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</si>
  <si>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</si>
  <si>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</si>
  <si>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</si>
  <si>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</si>
  <si>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</si>
  <si>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</si>
  <si>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</si>
  <si>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</si>
  <si>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</si>
  <si>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</si>
  <si>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</si>
  <si>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</si>
  <si>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</si>
  <si>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</si>
  <si>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</si>
  <si>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</si>
  <si>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</si>
  <si>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</si>
  <si>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</si>
  <si>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</si>
  <si>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</si>
  <si>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</si>
  <si>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</si>
  <si>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</si>
  <si>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</si>
  <si>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</si>
  <si>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</si>
  <si>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</si>
  <si>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</si>
  <si>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</si>
  <si>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</si>
  <si>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</si>
  <si>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</si>
  <si>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</si>
  <si>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</si>
  <si>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</si>
  <si>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</si>
  <si>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</si>
  <si>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</si>
  <si>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</si>
  <si>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</si>
  <si>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</si>
  <si>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</si>
  <si>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</si>
  <si>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</si>
  <si>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</si>
  <si>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</si>
  <si>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</si>
  <si>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</si>
  <si>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</si>
  <si>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</si>
  <si>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</si>
  <si>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</si>
  <si>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</si>
  <si>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</si>
  <si>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</si>
  <si>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</si>
  <si>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</si>
  <si>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</si>
  <si>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</si>
  <si>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</si>
  <si>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</si>
  <si>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</si>
  <si>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</si>
  <si>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</si>
  <si>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</si>
  <si>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</si>
  <si>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</si>
  <si>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</si>
  <si>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</si>
  <si>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</si>
  <si>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</si>
  <si>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</si>
  <si>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</si>
  <si>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</si>
  <si>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</si>
  <si>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</si>
  <si>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</si>
  <si>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</si>
  <si>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</si>
  <si>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</si>
  <si>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</si>
  <si>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</si>
  <si>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</si>
  <si>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</si>
  <si>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</si>
  <si>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</si>
  <si>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</si>
  <si>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</si>
  <si>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</si>
  <si>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</si>
  <si>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</si>
  <si>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</si>
  <si>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</si>
  <si>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</si>
  <si>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</si>
  <si>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</si>
  <si>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</si>
  <si>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</si>
  <si>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</si>
  <si>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</si>
  <si>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</si>
  <si>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</si>
  <si>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</si>
  <si>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</si>
  <si>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</si>
  <si>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</si>
  <si>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</si>
  <si>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</si>
  <si>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</si>
  <si>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</si>
  <si>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</si>
  <si>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</si>
  <si>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</si>
  <si>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</si>
  <si>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</si>
  <si>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</si>
  <si>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</si>
  <si>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</si>
  <si>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</si>
  <si>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</si>
  <si>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</si>
  <si>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</si>
  <si>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</si>
  <si>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</si>
  <si>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</si>
  <si>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</si>
  <si>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</si>
  <si>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</si>
  <si>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</si>
  <si>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</si>
  <si>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</si>
  <si>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</si>
  <si>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</si>
  <si>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</si>
  <si>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</si>
  <si>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</si>
  <si>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</si>
  <si>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</si>
  <si>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</si>
  <si>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</si>
  <si>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</si>
  <si>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</si>
  <si>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</si>
  <si>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</si>
  <si>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</si>
  <si>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</si>
  <si>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</si>
  <si>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</si>
  <si>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</si>
  <si>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</si>
  <si>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</si>
  <si>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</si>
  <si>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</si>
  <si>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</si>
  <si>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</si>
  <si>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</si>
  <si>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</si>
  <si>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</si>
  <si>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</si>
  <si>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</si>
  <si>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</si>
  <si>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</si>
  <si>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</si>
  <si>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</si>
  <si>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</si>
  <si>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</si>
  <si>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</si>
  <si>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</si>
  <si>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</si>
  <si>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</si>
  <si>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</si>
  <si>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</si>
  <si>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</si>
  <si>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</si>
  <si>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</si>
  <si>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</si>
  <si>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</si>
  <si>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</si>
  <si>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</si>
  <si>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</si>
  <si>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</si>
  <si>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</si>
  <si>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</si>
  <si>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</si>
  <si>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</si>
  <si>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</si>
  <si>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</si>
  <si>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</si>
  <si>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</si>
  <si>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</si>
  <si>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</si>
  <si>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</si>
  <si>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</si>
  <si>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</si>
  <si>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</si>
  <si>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</si>
  <si>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</si>
  <si>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</si>
  <si>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</si>
  <si>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</si>
  <si>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</si>
  <si>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</si>
  <si>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</si>
  <si>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</si>
  <si>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</si>
  <si>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</si>
  <si>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</si>
  <si>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</si>
  <si>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</si>
  <si>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</si>
  <si>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</si>
  <si>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</si>
  <si>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</si>
  <si>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</si>
  <si>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</si>
  <si>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</si>
  <si>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</si>
  <si>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</si>
  <si>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</si>
  <si>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</si>
  <si>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</si>
  <si>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</si>
  <si>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</si>
  <si>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</si>
  <si>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</si>
  <si>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</si>
  <si>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</si>
  <si>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</si>
  <si>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</si>
  <si>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</si>
  <si>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</si>
  <si>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</si>
  <si>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</si>
  <si>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</si>
  <si>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</si>
  <si>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</si>
  <si>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</si>
  <si>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</si>
  <si>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</si>
  <si>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</si>
  <si>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</si>
  <si>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</si>
  <si>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</si>
  <si>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</si>
  <si>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</si>
  <si>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</si>
  <si>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</si>
  <si>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</si>
  <si>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</si>
  <si>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</si>
  <si>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</si>
  <si>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</si>
  <si>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</si>
  <si>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</si>
  <si>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</si>
  <si>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</si>
  <si>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</si>
  <si>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</si>
  <si>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</si>
  <si>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</si>
  <si>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</si>
  <si>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</si>
  <si>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</si>
  <si>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</si>
  <si>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</si>
  <si>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</si>
  <si>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</si>
  <si>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</si>
  <si>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</si>
  <si>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</si>
  <si>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</si>
  <si>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</si>
  <si>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</si>
  <si>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</si>
  <si>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</si>
  <si>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</si>
  <si>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</si>
  <si>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</si>
  <si>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</si>
  <si>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</si>
  <si>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</si>
  <si>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</si>
  <si>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</si>
  <si>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</si>
  <si>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</si>
  <si>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</si>
  <si>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</si>
  <si>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</si>
  <si>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</si>
  <si>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</si>
  <si>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</si>
  <si>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</si>
  <si>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</si>
  <si>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</si>
  <si>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</si>
  <si>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</si>
  <si>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</si>
  <si>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</si>
  <si>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</si>
  <si>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</si>
  <si>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</si>
  <si>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</si>
  <si>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</si>
  <si>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</si>
  <si>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</si>
  <si>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</si>
  <si>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</si>
  <si>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</si>
  <si>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</si>
  <si>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</si>
  <si>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</si>
  <si>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</si>
  <si>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</si>
  <si>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</si>
  <si>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</si>
  <si>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</si>
  <si>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</si>
  <si>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</si>
  <si>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</si>
  <si>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</si>
  <si>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</si>
  <si>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</si>
  <si>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</si>
  <si>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</si>
  <si>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</si>
  <si>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</si>
  <si>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</si>
  <si>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</si>
  <si>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</si>
  <si>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</si>
  <si>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</si>
  <si>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</si>
  <si>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</si>
  <si>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</si>
  <si>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</si>
  <si>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</si>
  <si>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</si>
  <si>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</si>
  <si>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</si>
  <si>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</si>
  <si>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</si>
  <si>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</si>
  <si>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</si>
  <si>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</si>
  <si>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</si>
  <si>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</si>
  <si>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</si>
  <si>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</si>
  <si>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</si>
  <si>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</si>
  <si>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</si>
  <si>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</si>
  <si>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</si>
  <si>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</si>
  <si>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</si>
  <si>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</si>
  <si>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</si>
  <si>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</si>
  <si>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</si>
  <si>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</si>
  <si>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</si>
  <si>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</si>
  <si>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</si>
  <si>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</si>
  <si>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</si>
  <si>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</si>
  <si>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</si>
  <si>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</si>
  <si>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</si>
  <si>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</si>
  <si>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</si>
  <si>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</si>
  <si>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</si>
  <si>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</si>
  <si>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</si>
  <si>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</si>
  <si>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</si>
  <si>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</si>
  <si>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</si>
  <si>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</si>
  <si>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</si>
  <si>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</si>
  <si>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</si>
  <si>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</si>
  <si>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</si>
  <si>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</si>
  <si>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</si>
  <si>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</si>
  <si>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</si>
  <si>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</si>
  <si>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</si>
  <si>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</si>
  <si>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</si>
  <si>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</si>
  <si>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</si>
  <si>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</si>
  <si>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</si>
  <si>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</si>
  <si>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</si>
  <si>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</si>
  <si>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</si>
  <si>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</si>
  <si>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</si>
  <si>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</si>
  <si>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</si>
  <si>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</si>
  <si>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</si>
  <si>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</si>
  <si>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</si>
  <si>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</si>
  <si>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</si>
  <si>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</si>
  <si>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</si>
  <si>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</si>
  <si>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</si>
  <si>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</si>
  <si>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</si>
  <si>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</si>
  <si>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</si>
  <si>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</si>
  <si>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</si>
  <si>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</si>
  <si>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</si>
  <si>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</si>
  <si>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</si>
  <si>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</si>
  <si>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</si>
  <si>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</si>
  <si>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</si>
  <si>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</si>
  <si>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</si>
  <si>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</si>
  <si>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</si>
  <si>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</si>
  <si>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</si>
  <si>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</si>
  <si>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</si>
  <si>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</si>
  <si>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</si>
  <si>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</si>
  <si>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</si>
  <si>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</si>
  <si>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</si>
  <si>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</si>
  <si>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</si>
  <si>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</si>
  <si>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</si>
  <si>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</si>
  <si>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</si>
  <si>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</si>
  <si>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</si>
  <si>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</si>
  <si>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</si>
  <si>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</si>
  <si>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</si>
  <si>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</si>
  <si>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</si>
  <si>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</si>
  <si>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</si>
  <si>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</si>
  <si>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</si>
  <si>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</si>
  <si>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</si>
  <si>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</si>
  <si>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</si>
  <si>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</si>
  <si>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</si>
  <si>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</si>
  <si>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</si>
  <si>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</si>
  <si>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</si>
  <si>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</si>
  <si>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</si>
  <si>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</si>
  <si>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</si>
  <si>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</si>
  <si>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</si>
  <si>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</si>
  <si>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</si>
  <si>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</si>
  <si>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</si>
  <si>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</si>
  <si>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</si>
  <si>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</si>
  <si>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</si>
  <si>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</si>
  <si>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</si>
  <si>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</si>
  <si>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</si>
  <si>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</si>
  <si>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</si>
  <si>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</si>
  <si>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</si>
  <si>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</si>
  <si>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</si>
  <si>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</si>
  <si>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</si>
  <si>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</si>
  <si>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</si>
  <si>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</si>
  <si>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</si>
  <si>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</si>
  <si>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</si>
  <si>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</si>
  <si>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</si>
  <si>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</si>
  <si>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</si>
  <si>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</si>
  <si>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</si>
  <si>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</si>
  <si>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</si>
  <si>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</si>
  <si>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</si>
  <si>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</si>
  <si>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</si>
  <si>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</si>
  <si>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</si>
  <si>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</si>
  <si>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</si>
  <si>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</si>
  <si>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</si>
  <si>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</si>
  <si>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</si>
  <si>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</si>
  <si>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</si>
  <si>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</si>
  <si>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</si>
  <si>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</si>
  <si>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</si>
  <si>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</si>
  <si>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</si>
  <si>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</si>
  <si>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</si>
  <si>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</si>
  <si>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</si>
  <si>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</si>
  <si>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</si>
  <si>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</si>
  <si>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</si>
  <si>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</si>
  <si>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</si>
  <si>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</si>
  <si>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</si>
  <si>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</si>
  <si>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</si>
  <si>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</si>
  <si>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</si>
  <si>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</si>
  <si>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</si>
  <si>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</si>
  <si>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</si>
  <si>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</si>
  <si>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</si>
  <si>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</si>
  <si>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</si>
  <si>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</si>
  <si>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</si>
  <si>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</si>
  <si>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</si>
  <si>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</si>
  <si>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</si>
  <si>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</si>
  <si>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</si>
  <si>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</si>
  <si>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</si>
  <si>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</si>
  <si>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</si>
  <si>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</si>
  <si>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</si>
  <si>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</si>
  <si>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</si>
  <si>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</si>
  <si>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</si>
  <si>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</si>
  <si>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</si>
  <si>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</si>
  <si>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</si>
  <si>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</si>
  <si>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</si>
  <si>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</si>
  <si>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</si>
  <si>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</si>
  <si>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</si>
  <si>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</si>
  <si>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</si>
  <si>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</si>
  <si>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</si>
  <si>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</si>
  <si>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</si>
  <si>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</si>
  <si>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</si>
  <si>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</si>
  <si>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</si>
  <si>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</si>
  <si>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</si>
  <si>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</si>
  <si>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</si>
  <si>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</si>
  <si>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</si>
  <si>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</si>
  <si>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</si>
  <si>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</si>
  <si>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</si>
  <si>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</si>
  <si>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</si>
  <si>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</si>
  <si>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</si>
  <si>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</si>
  <si>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</si>
  <si>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</si>
  <si>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</si>
  <si>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</si>
  <si>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</si>
  <si>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</si>
  <si>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</si>
  <si>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</si>
  <si>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</si>
  <si>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</si>
  <si>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</si>
  <si>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</si>
  <si>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</si>
  <si>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</si>
  <si>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</si>
  <si>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</si>
  <si>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</si>
  <si>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</si>
  <si>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</si>
  <si>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</si>
  <si>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</si>
  <si>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</si>
  <si>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</si>
  <si>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</si>
  <si>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</si>
  <si>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</si>
  <si>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</si>
  <si>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</si>
  <si>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</si>
  <si>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</si>
  <si>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</si>
  <si>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</si>
  <si>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</si>
  <si>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</si>
  <si>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</si>
  <si>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</si>
  <si>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</si>
  <si>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</si>
  <si>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</si>
  <si>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</si>
  <si>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</si>
  <si>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</si>
  <si>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</si>
  <si>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</si>
  <si>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</si>
  <si>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</si>
  <si>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</si>
  <si>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</si>
  <si>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</si>
  <si>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</si>
  <si>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</si>
  <si>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</si>
  <si>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</si>
  <si>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</si>
  <si>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</si>
  <si>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</si>
  <si>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</si>
  <si>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</si>
  <si>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</si>
  <si>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</si>
  <si>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</si>
  <si>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</si>
  <si>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</si>
  <si>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</si>
  <si>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</si>
  <si>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</si>
  <si>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</si>
  <si>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</si>
  <si>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</si>
  <si>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</si>
  <si>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</si>
  <si>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</si>
  <si>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</si>
  <si>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</si>
  <si>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</si>
  <si>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</si>
  <si>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</si>
  <si>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</si>
  <si>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</si>
  <si>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</si>
  <si>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</si>
  <si>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</si>
  <si>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</si>
  <si>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</si>
  <si>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</si>
  <si>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</si>
  <si>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</si>
  <si>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</si>
  <si>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</si>
  <si>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</si>
  <si>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</si>
  <si>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</si>
  <si>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</si>
  <si>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</si>
  <si>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</si>
  <si>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</si>
  <si>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</si>
  <si>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</si>
  <si>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</si>
  <si>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</si>
  <si>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</si>
  <si>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</si>
  <si>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</si>
  <si>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</si>
  <si>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</si>
  <si>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</si>
  <si>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</si>
  <si>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</si>
  <si>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</si>
  <si>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</si>
  <si>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</si>
  <si>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</si>
  <si>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</si>
  <si>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</si>
  <si>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</si>
  <si>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</si>
  <si>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</si>
  <si>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</si>
  <si>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</si>
  <si>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</si>
  <si>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</si>
  <si>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</si>
  <si>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</si>
  <si>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</si>
  <si>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</si>
  <si>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</si>
  <si>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</si>
  <si>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</si>
  <si>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</si>
  <si>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</si>
  <si>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</si>
  <si>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</si>
  <si>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</si>
  <si>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</si>
  <si>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</si>
  <si>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</si>
  <si>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</si>
  <si>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</si>
  <si>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</si>
  <si>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</si>
  <si>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</si>
  <si>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</si>
  <si>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</si>
  <si>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</si>
  <si>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</si>
  <si>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</si>
  <si>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</si>
  <si>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</si>
  <si>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</si>
  <si>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</si>
  <si>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</si>
  <si>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</si>
  <si>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</si>
  <si>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</si>
  <si>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</si>
  <si>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</si>
  <si>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</si>
  <si>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</si>
  <si>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</si>
  <si>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</si>
  <si>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</si>
  <si>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</si>
  <si>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</si>
  <si>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</si>
  <si>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</si>
  <si>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</si>
  <si>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</si>
  <si>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</si>
  <si>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</si>
  <si>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</si>
  <si>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</si>
  <si>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</si>
  <si>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</si>
  <si>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</si>
  <si>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</si>
  <si>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</si>
  <si>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</si>
  <si>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</si>
  <si>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</si>
  <si>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</si>
  <si>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</si>
  <si>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</si>
  <si>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</si>
  <si>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</si>
  <si>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</si>
  <si>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</si>
  <si>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</si>
  <si>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</si>
  <si>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</si>
  <si>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</si>
  <si>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</si>
  <si>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</si>
  <si>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</si>
  <si>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</si>
  <si>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</si>
  <si>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</si>
  <si>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</si>
  <si>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</si>
  <si>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</si>
  <si>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</si>
  <si>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</si>
  <si>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</si>
  <si>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</si>
  <si>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</si>
  <si>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</si>
  <si>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</si>
  <si>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</si>
  <si>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</si>
  <si>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</si>
  <si>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</si>
  <si>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</si>
  <si>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</si>
  <si>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</si>
  <si>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</si>
  <si>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</si>
  <si>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</si>
  <si>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</si>
  <si>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</si>
  <si>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</si>
  <si>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</si>
  <si>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</si>
  <si>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</si>
  <si>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</si>
  <si>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</si>
  <si>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</si>
  <si>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</si>
  <si>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</si>
  <si>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</si>
  <si>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</si>
  <si>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</si>
  <si>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</si>
  <si>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</si>
  <si>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</si>
  <si>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</si>
  <si>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</si>
  <si>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</si>
  <si>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</si>
  <si>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</si>
  <si>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</si>
  <si>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</si>
  <si>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</si>
  <si>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</si>
  <si>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</si>
  <si>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</si>
  <si>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</si>
  <si>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</si>
  <si>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</si>
  <si>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</si>
  <si>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</si>
  <si>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</si>
  <si>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</si>
  <si>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</si>
  <si>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</si>
  <si>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</si>
  <si>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</si>
  <si>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</si>
  <si>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</si>
  <si>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</si>
  <si>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</si>
  <si>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</si>
  <si>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</si>
  <si>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</si>
  <si>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</si>
  <si>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</si>
  <si>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</si>
  <si>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</si>
  <si>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</si>
  <si>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</si>
  <si>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</si>
  <si>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</si>
  <si>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</si>
  <si>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</si>
  <si>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</si>
  <si>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</si>
  <si>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</si>
  <si>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</si>
  <si>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</si>
  <si>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</si>
  <si>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</si>
  <si>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</si>
  <si>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</si>
  <si>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</si>
  <si>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</si>
  <si>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</si>
  <si>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</si>
  <si>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</si>
  <si>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</si>
  <si>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</si>
  <si>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</si>
  <si>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</si>
  <si>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</si>
  <si>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</si>
  <si>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</si>
  <si>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</si>
  <si>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</si>
  <si>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</si>
  <si>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</si>
  <si>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</si>
  <si>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</si>
  <si>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</si>
  <si>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</si>
  <si>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</si>
  <si>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</si>
  <si>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</si>
  <si>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</si>
  <si>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</si>
  <si>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</si>
  <si>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</si>
  <si>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</si>
  <si>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</si>
  <si>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</si>
  <si>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</si>
  <si>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</si>
  <si>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</si>
  <si>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</si>
  <si>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</si>
  <si>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</si>
  <si>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</si>
  <si>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</si>
  <si>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</si>
  <si>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</si>
  <si>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</si>
  <si>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</si>
  <si>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</si>
  <si>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</si>
  <si>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</si>
  <si>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</si>
  <si>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</si>
  <si>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</si>
  <si>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</si>
  <si>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</si>
  <si>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</si>
  <si>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</si>
  <si>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</si>
  <si>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</si>
  <si>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</si>
  <si>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</si>
  <si>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</si>
  <si>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</si>
  <si>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</si>
  <si>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</si>
  <si>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</si>
  <si>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</si>
  <si>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</si>
  <si>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</si>
  <si>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</si>
  <si>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</si>
  <si>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</si>
  <si>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</si>
  <si>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</si>
  <si>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</si>
  <si>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</si>
  <si>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</si>
  <si>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</si>
  <si>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</si>
  <si>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</si>
  <si>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</si>
  <si>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</si>
  <si>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</si>
  <si>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</si>
  <si>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</si>
  <si>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</si>
  <si>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</si>
  <si>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</si>
  <si>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</si>
  <si>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</si>
  <si>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</si>
  <si>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</si>
  <si>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</si>
  <si>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</si>
  <si>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</si>
  <si>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</si>
  <si>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</si>
  <si>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</si>
  <si>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</si>
  <si>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</si>
  <si>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</si>
  <si>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</si>
  <si>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</si>
  <si>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</si>
  <si>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</si>
  <si>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</si>
  <si>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</si>
  <si>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</si>
  <si>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</si>
  <si>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</si>
  <si>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</si>
  <si>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</si>
  <si>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</si>
  <si>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</si>
  <si>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</si>
  <si>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</si>
  <si>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</si>
  <si>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</si>
  <si>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</si>
  <si>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</si>
  <si>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</si>
  <si>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</si>
  <si>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</si>
  <si>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</si>
  <si>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</si>
  <si>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</si>
  <si>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</si>
  <si>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</si>
  <si>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</si>
  <si>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</si>
  <si>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</si>
  <si>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</si>
  <si>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</si>
  <si>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</si>
  <si>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</si>
  <si>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</si>
  <si>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</si>
  <si>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</si>
  <si>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</si>
  <si>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</si>
  <si>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</si>
  <si>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</si>
  <si>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</si>
  <si>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</si>
  <si>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</si>
  <si>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</si>
  <si>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</si>
  <si>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</si>
  <si>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</si>
  <si>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</si>
  <si>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</si>
  <si>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</si>
  <si>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</si>
  <si>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</si>
  <si>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</si>
  <si>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</si>
  <si>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</si>
  <si>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</si>
  <si>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</si>
  <si>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</si>
  <si>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</si>
  <si>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</si>
  <si>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</si>
  <si>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</si>
  <si>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</si>
  <si>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</si>
  <si>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</si>
  <si>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</si>
  <si>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</si>
  <si>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</si>
  <si>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</si>
  <si>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</si>
  <si>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</si>
  <si>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</si>
  <si>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</si>
  <si>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</si>
  <si>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</si>
  <si>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</si>
  <si>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</si>
  <si>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</si>
  <si>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</si>
  <si>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</si>
  <si>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</si>
  <si>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</si>
  <si>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</si>
  <si>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</si>
  <si>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</si>
  <si>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</si>
  <si>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</si>
  <si>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</si>
  <si>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</si>
  <si>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</si>
  <si>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</si>
  <si>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</si>
  <si>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</si>
  <si>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</si>
  <si>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</si>
  <si>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</si>
  <si>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</si>
  <si>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</si>
  <si>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</si>
  <si>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</si>
  <si>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</si>
  <si>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</si>
  <si>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</si>
  <si>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</si>
  <si>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</si>
  <si>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</si>
  <si>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</si>
  <si>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</si>
  <si>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</si>
  <si>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</si>
  <si>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</si>
  <si>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</si>
  <si>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</si>
  <si>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</si>
  <si>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</si>
  <si>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</si>
  <si>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</si>
  <si>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</si>
  <si>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</si>
  <si>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</si>
  <si>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</si>
  <si>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</si>
  <si>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</si>
  <si>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</si>
  <si>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</si>
  <si>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</si>
  <si>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</si>
  <si>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</si>
  <si>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</si>
  <si>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</si>
  <si>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</si>
  <si>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</si>
  <si>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</si>
  <si>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</si>
  <si>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</si>
  <si>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</si>
  <si>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</si>
  <si>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</si>
  <si>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</si>
  <si>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</si>
  <si>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</si>
  <si>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</si>
  <si>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</si>
  <si>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</si>
  <si>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</si>
  <si>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</si>
  <si>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</si>
  <si>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</si>
  <si>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</si>
  <si>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</si>
  <si>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</si>
  <si>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</si>
  <si>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</si>
  <si>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</si>
  <si>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</si>
  <si>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</si>
  <si>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</si>
  <si>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</si>
  <si>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</si>
  <si>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</si>
  <si>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</si>
  <si>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</si>
  <si>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</si>
  <si>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</si>
  <si>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</si>
  <si>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</si>
  <si>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</si>
  <si>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</si>
  <si>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</si>
  <si>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</si>
  <si>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</si>
  <si>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</si>
  <si>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</si>
  <si>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</si>
  <si>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</si>
  <si>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</si>
  <si>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</si>
  <si>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</si>
  <si>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</si>
  <si>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</si>
  <si>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</si>
  <si>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</si>
  <si>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</si>
  <si>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</si>
  <si>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</si>
  <si>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</si>
  <si>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</si>
  <si>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</si>
  <si>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</si>
  <si>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</si>
  <si>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</si>
  <si>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</si>
  <si>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</si>
  <si>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</si>
  <si>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</si>
  <si>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</si>
  <si>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</si>
  <si>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</si>
  <si>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</si>
  <si>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</si>
  <si>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</si>
  <si>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</si>
  <si>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</si>
  <si>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</si>
  <si>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</si>
  <si>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</si>
  <si>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</si>
  <si>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</si>
  <si>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</si>
  <si>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</si>
  <si>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</si>
  <si>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</si>
  <si>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</si>
  <si>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</si>
  <si>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</si>
  <si>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</si>
  <si>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</si>
  <si>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</si>
  <si>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</si>
  <si>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</si>
  <si>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</si>
  <si>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</si>
  <si>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</si>
  <si>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</si>
  <si>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</si>
  <si>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</si>
  <si>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</si>
  <si>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</si>
  <si>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</si>
  <si>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</si>
  <si>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</si>
  <si>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</si>
  <si>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</si>
  <si>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</si>
  <si>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</si>
  <si>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</si>
  <si>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</si>
  <si>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</si>
  <si>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</si>
  <si>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</si>
  <si>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</si>
  <si>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</si>
  <si>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</si>
  <si>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</si>
  <si>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</si>
  <si>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</si>
  <si>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</si>
  <si>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</si>
  <si>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</si>
  <si>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</si>
  <si>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</si>
  <si>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</si>
  <si>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</si>
  <si>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</si>
  <si>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</si>
  <si>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</si>
  <si>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</si>
  <si>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</si>
  <si>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</si>
  <si>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</si>
  <si>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</si>
  <si>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</si>
  <si>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</si>
  <si>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</si>
  <si>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</si>
  <si>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</si>
  <si>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</si>
  <si>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</si>
  <si>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</si>
  <si>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</si>
  <si>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</si>
  <si>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</si>
  <si>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</si>
  <si>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</si>
  <si>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</si>
  <si>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</si>
  <si>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</si>
  <si>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</si>
  <si>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</si>
  <si>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</si>
  <si>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</si>
  <si>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</si>
  <si>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</si>
  <si>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</si>
  <si>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</si>
  <si>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</si>
  <si>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</si>
  <si>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</si>
  <si>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</si>
  <si>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</si>
  <si>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</si>
  <si>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</si>
  <si>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</si>
  <si>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</si>
  <si>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</si>
  <si>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</si>
  <si>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</si>
  <si>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</si>
  <si>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</si>
  <si>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</si>
  <si>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</si>
  <si>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</si>
  <si>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</si>
  <si>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</si>
  <si>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</si>
  <si>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</si>
  <si>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</si>
  <si>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</si>
  <si>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</si>
  <si>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</si>
  <si>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</si>
  <si>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</si>
  <si>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</si>
  <si>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</si>
  <si>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</si>
  <si>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</si>
  <si>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</si>
  <si>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</si>
  <si>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</si>
  <si>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</si>
  <si>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</si>
  <si>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</si>
  <si>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</si>
  <si>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</si>
  <si>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</si>
  <si>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</si>
  <si>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</si>
  <si>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</si>
  <si>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</si>
  <si>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</si>
  <si>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</si>
  <si>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</si>
  <si>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</si>
  <si>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</si>
  <si>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</si>
  <si>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</si>
  <si>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</si>
  <si>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</si>
  <si>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</si>
  <si>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</si>
  <si>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</si>
  <si>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</si>
  <si>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</si>
  <si>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</si>
  <si>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</si>
  <si>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</si>
  <si>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</si>
  <si>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</si>
  <si>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</si>
  <si>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</si>
  <si>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</si>
  <si>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</si>
  <si>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</si>
  <si>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</si>
  <si>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</si>
  <si>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</si>
  <si>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</si>
  <si>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</si>
  <si>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</si>
  <si>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</si>
  <si>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</si>
  <si>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</si>
  <si>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</si>
  <si>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</si>
  <si>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</si>
  <si>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</si>
  <si>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</si>
  <si>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</si>
  <si>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</si>
  <si>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</si>
  <si>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</si>
  <si>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</si>
  <si>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</si>
  <si>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</si>
  <si>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</si>
  <si>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</si>
  <si>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</si>
  <si>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</si>
  <si>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</si>
  <si>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</si>
  <si>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</si>
  <si>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</si>
  <si>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</si>
  <si>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</si>
  <si>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</si>
  <si>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</si>
  <si>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</si>
  <si>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</si>
  <si>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</si>
  <si>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</si>
  <si>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</si>
  <si>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</si>
  <si>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</si>
  <si>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</si>
  <si>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</si>
  <si>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</si>
  <si>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</si>
  <si>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</si>
  <si>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</si>
  <si>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</si>
  <si>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</si>
  <si>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</si>
  <si>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</si>
  <si>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</si>
  <si>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</si>
  <si>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</si>
  <si>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</si>
  <si>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</si>
  <si>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</si>
  <si>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</si>
  <si>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</si>
  <si>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</si>
  <si>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</si>
  <si>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</si>
  <si>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</si>
  <si>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</si>
  <si>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</si>
  <si>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</si>
  <si>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</si>
  <si>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</si>
  <si>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</si>
  <si>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</si>
  <si>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</si>
  <si>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</si>
  <si>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</si>
  <si>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</si>
  <si>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</si>
  <si>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</si>
  <si>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</si>
  <si>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</si>
  <si>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</si>
  <si>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</si>
  <si>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</si>
  <si>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</si>
  <si>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</si>
  <si>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</si>
  <si>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</si>
  <si>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</si>
  <si>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</si>
  <si>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</si>
  <si>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</si>
  <si>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</si>
  <si>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</si>
  <si>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</si>
  <si>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</si>
  <si>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</si>
  <si>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</si>
  <si>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</si>
  <si>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</si>
  <si>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</si>
  <si>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</si>
  <si>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</si>
  <si>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</si>
  <si>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</si>
  <si>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</si>
  <si>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</si>
  <si>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</si>
  <si>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</si>
  <si>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</si>
  <si>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</si>
  <si>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</si>
  <si>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</si>
  <si>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</si>
  <si>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</si>
  <si>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</si>
  <si>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</si>
  <si>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</si>
  <si>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</si>
  <si>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</si>
  <si>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</si>
  <si>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</si>
  <si>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</si>
  <si>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</si>
  <si>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</si>
  <si>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</si>
  <si>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</si>
  <si>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</si>
  <si>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</si>
  <si>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</si>
  <si>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</si>
  <si>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</si>
  <si>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</si>
  <si>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</si>
  <si>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</si>
  <si>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</si>
  <si>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</si>
  <si>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</si>
  <si>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</si>
  <si>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</si>
  <si>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</si>
  <si>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</si>
  <si>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</si>
  <si>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</si>
  <si>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</si>
  <si>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</si>
  <si>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</si>
  <si>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</si>
  <si>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</si>
  <si>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</si>
  <si>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</si>
  <si>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</si>
  <si>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</si>
  <si>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</si>
  <si>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</si>
  <si>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</si>
  <si>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</si>
  <si>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</si>
  <si>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</si>
  <si>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</si>
  <si>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</si>
  <si>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</si>
  <si>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</si>
  <si>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</si>
  <si>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</si>
  <si>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</si>
  <si>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</si>
  <si>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</si>
  <si>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</si>
  <si>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</si>
  <si>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</si>
  <si>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</si>
  <si>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</si>
  <si>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</si>
  <si>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</si>
  <si>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</si>
  <si>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</si>
  <si>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</si>
  <si>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</si>
  <si>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</si>
  <si>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</si>
  <si>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</si>
  <si>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</si>
  <si>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</si>
  <si>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</si>
  <si>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</si>
  <si>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</si>
  <si>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</si>
  <si>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</si>
  <si>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</si>
  <si>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</si>
  <si>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</si>
  <si>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</si>
  <si>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</si>
  <si>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</si>
  <si>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</si>
  <si>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</si>
  <si>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</si>
  <si>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</si>
  <si>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</si>
  <si>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</si>
  <si>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</si>
  <si>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</si>
  <si>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</si>
  <si>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</si>
  <si>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</si>
  <si>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</si>
  <si>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</si>
  <si>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</si>
  <si>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</si>
  <si>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</si>
  <si>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</si>
  <si>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</si>
  <si>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</si>
  <si>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</si>
  <si>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</si>
  <si>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</si>
  <si>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</si>
  <si>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</si>
  <si>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</si>
  <si>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</si>
  <si>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</si>
  <si>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</si>
  <si>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</si>
  <si>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</si>
  <si>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</si>
  <si>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</si>
  <si>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</si>
  <si>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</si>
  <si>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</si>
  <si>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</si>
  <si>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</si>
  <si>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</si>
  <si>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</si>
  <si>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</si>
  <si>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</si>
  <si>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</si>
  <si>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</si>
  <si>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</si>
  <si>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</si>
  <si>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</si>
  <si>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</si>
  <si>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</si>
  <si>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</si>
  <si>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</si>
  <si>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</si>
  <si>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</si>
  <si>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</si>
  <si>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</si>
  <si>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</si>
  <si>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</si>
  <si>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</si>
  <si>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</si>
  <si>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</si>
  <si>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</si>
  <si>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</si>
  <si>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</si>
  <si>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</si>
  <si>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</si>
  <si>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</si>
  <si>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</si>
  <si>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</si>
  <si>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</si>
  <si>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</si>
  <si>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</si>
  <si>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</si>
  <si>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</si>
  <si>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</si>
  <si>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</si>
  <si>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</si>
  <si>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</si>
  <si>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</si>
  <si>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</si>
  <si>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</si>
  <si>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</si>
  <si>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</si>
  <si>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</si>
  <si>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</si>
  <si>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</si>
  <si>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</si>
  <si>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</si>
  <si>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</si>
  <si>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</si>
  <si>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</si>
  <si>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</si>
  <si>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</si>
  <si>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</si>
  <si>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</si>
  <si>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</si>
  <si>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</si>
  <si>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</si>
  <si>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</si>
  <si>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</si>
  <si>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</si>
  <si>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</si>
  <si>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</si>
  <si>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</si>
  <si>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</si>
  <si>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</si>
  <si>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</si>
  <si>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</si>
  <si>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</si>
  <si>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</si>
  <si>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</si>
  <si>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</si>
  <si>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</si>
  <si>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</si>
  <si>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</si>
  <si>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</si>
  <si>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</si>
  <si>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</si>
  <si>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</si>
  <si>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</si>
  <si>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</si>
  <si>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</si>
  <si>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</si>
  <si>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</si>
  <si>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</si>
  <si>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</si>
  <si>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</si>
  <si>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</si>
  <si>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</si>
  <si>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</si>
  <si>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</si>
  <si>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</si>
  <si>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</si>
  <si>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</si>
  <si>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</si>
  <si>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</si>
  <si>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</si>
  <si>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</si>
  <si>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</si>
  <si>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</si>
  <si>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</si>
  <si>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</si>
  <si>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</si>
  <si>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</si>
  <si>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</si>
  <si>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</si>
  <si>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</si>
  <si>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</si>
  <si>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</si>
  <si>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</si>
  <si>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</si>
  <si>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</si>
  <si>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</si>
  <si>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</si>
  <si>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</si>
  <si>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</si>
  <si>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</si>
  <si>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</si>
  <si>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</si>
  <si>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</si>
  <si>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</si>
  <si>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</si>
  <si>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</si>
  <si>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</si>
  <si>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</si>
  <si>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</si>
  <si>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</si>
  <si>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</si>
  <si>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</si>
  <si>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</si>
  <si>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</si>
  <si>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</si>
  <si>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</si>
  <si>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</si>
  <si>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</si>
  <si>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</si>
  <si>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</si>
  <si>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</si>
  <si>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</si>
  <si>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</si>
  <si>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</si>
  <si>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</si>
  <si>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</si>
  <si>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</si>
  <si>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</si>
  <si>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</si>
  <si>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</si>
  <si>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</si>
  <si>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</si>
  <si>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</si>
  <si>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</si>
  <si>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</si>
  <si>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</si>
  <si>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</si>
  <si>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</si>
  <si>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</si>
  <si>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</si>
  <si>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</si>
  <si>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</si>
  <si>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</si>
  <si>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</si>
  <si>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</si>
  <si>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</si>
  <si>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</si>
  <si>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</si>
  <si>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</si>
  <si>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</si>
  <si>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</si>
  <si>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</si>
  <si>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</si>
  <si>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</si>
  <si>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</si>
  <si>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</si>
  <si>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</si>
  <si>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</si>
  <si>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</si>
  <si>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</si>
  <si>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</si>
  <si>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</si>
  <si>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</si>
  <si>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</si>
  <si>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</si>
  <si>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</si>
  <si>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</si>
  <si>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</si>
  <si>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</si>
  <si>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</si>
  <si>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</si>
  <si>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</si>
  <si>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</si>
  <si>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</si>
  <si>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</si>
  <si>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</si>
  <si>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</si>
  <si>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</si>
  <si>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</si>
  <si>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</si>
  <si>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</si>
  <si>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</si>
  <si>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</si>
  <si>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</si>
  <si>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</si>
  <si>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</si>
  <si>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</si>
  <si>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</si>
  <si>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</si>
  <si>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</si>
  <si>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</si>
  <si>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</si>
  <si>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</si>
  <si>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</si>
  <si>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</si>
  <si>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</si>
  <si>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</si>
  <si>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</si>
  <si>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</si>
  <si>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</si>
  <si>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</si>
  <si>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</si>
  <si>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</si>
  <si>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</si>
  <si>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</si>
  <si>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</si>
  <si>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</si>
  <si>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</si>
  <si>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</si>
  <si>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</si>
  <si>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</si>
  <si>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</si>
  <si>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</si>
  <si>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</si>
  <si>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</si>
  <si>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</si>
  <si>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</si>
  <si>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</si>
  <si>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</si>
  <si>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</si>
  <si>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</si>
  <si>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</si>
  <si>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</si>
  <si>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</si>
  <si>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</si>
  <si>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</si>
  <si>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</si>
  <si>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</si>
  <si>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</si>
  <si>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</si>
  <si>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</si>
  <si>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</si>
  <si>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</si>
  <si>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</si>
  <si>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</si>
  <si>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</si>
  <si>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</si>
  <si>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</si>
  <si>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</si>
  <si>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</si>
  <si>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</si>
  <si>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</si>
  <si>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</si>
  <si>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</si>
  <si>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</si>
  <si>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</si>
  <si>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</si>
  <si>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</si>
  <si>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</si>
  <si>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</si>
  <si>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</si>
  <si>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</si>
  <si>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</si>
  <si>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</si>
  <si>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</si>
  <si>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</si>
  <si>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</si>
  <si>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</si>
  <si>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</si>
  <si>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</si>
  <si>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</si>
  <si>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</si>
  <si>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</si>
  <si>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</si>
  <si>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</si>
  <si>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</si>
  <si>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</si>
  <si>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</si>
  <si>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</si>
  <si>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</si>
  <si>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</si>
  <si>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</si>
  <si>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</si>
  <si>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</si>
  <si>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</si>
  <si>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</si>
  <si>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</si>
  <si>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</si>
  <si>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</si>
  <si>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</si>
  <si>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</si>
  <si>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</si>
  <si>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</si>
  <si>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</si>
  <si>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</si>
  <si>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</si>
  <si>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</si>
  <si>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</si>
  <si>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</si>
  <si>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</si>
  <si>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</si>
  <si>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</si>
  <si>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</si>
  <si>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</si>
  <si>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</si>
  <si>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</si>
  <si>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</si>
  <si>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</si>
  <si>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</si>
  <si>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</si>
  <si>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</si>
  <si>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</si>
  <si>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</si>
  <si>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</si>
  <si>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</si>
  <si>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</si>
  <si>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</si>
  <si>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</si>
  <si>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</si>
  <si>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</si>
  <si>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</si>
  <si>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</si>
  <si>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</si>
  <si>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</si>
  <si>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</si>
  <si>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</si>
  <si>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</si>
  <si>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</si>
  <si>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</si>
  <si>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</si>
  <si>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</si>
  <si>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</si>
  <si>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</si>
  <si>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</si>
  <si>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</si>
  <si>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</si>
  <si>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</si>
  <si>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</si>
  <si>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</si>
  <si>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</si>
  <si>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</si>
  <si>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</si>
  <si>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</si>
  <si>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</si>
  <si>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</si>
  <si>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</si>
  <si>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</si>
  <si>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</si>
  <si>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</si>
  <si>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</si>
  <si>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</si>
  <si>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</si>
  <si>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</si>
  <si>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</si>
  <si>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</si>
  <si>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</si>
  <si>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</si>
  <si>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</si>
  <si>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</si>
  <si>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</si>
  <si>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</si>
  <si>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</si>
  <si>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</si>
  <si>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</si>
  <si>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</si>
  <si>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</si>
  <si>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</si>
  <si>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</si>
  <si>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</si>
  <si>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</si>
  <si>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</si>
  <si>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</si>
  <si>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</si>
  <si>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</si>
  <si>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</si>
  <si>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</si>
  <si>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</si>
  <si>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</si>
  <si>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</si>
  <si>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</si>
  <si>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</si>
  <si>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</si>
  <si>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</si>
  <si>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</si>
  <si>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</si>
  <si>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</si>
  <si>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</si>
  <si>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</si>
  <si>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</si>
  <si>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</si>
  <si>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</si>
  <si>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</si>
  <si>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</si>
  <si>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</si>
  <si>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</si>
  <si>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</si>
  <si>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</si>
  <si>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</si>
  <si>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</si>
  <si>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</si>
  <si>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</si>
  <si>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</si>
  <si>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</si>
  <si>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</si>
  <si>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</si>
  <si>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</si>
  <si>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</si>
  <si>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</si>
  <si>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</si>
  <si>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</si>
  <si>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</si>
  <si>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</si>
  <si>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</si>
  <si>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</si>
  <si>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</si>
  <si>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</si>
  <si>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</si>
  <si>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</si>
  <si>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</si>
  <si>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</si>
  <si>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</si>
  <si>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</si>
  <si>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</si>
  <si>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</si>
  <si>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</si>
  <si>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</si>
  <si>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</si>
  <si>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</si>
  <si>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</si>
  <si>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</si>
  <si>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</si>
  <si>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</si>
  <si>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</si>
  <si>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</si>
  <si>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</si>
  <si>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</si>
  <si>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</si>
  <si>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</si>
  <si>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</si>
  <si>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</si>
  <si>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</si>
  <si>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</si>
  <si>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</si>
  <si>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</si>
  <si>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</si>
  <si>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</si>
  <si>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</si>
  <si>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</si>
  <si>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</si>
  <si>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</si>
  <si>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</si>
  <si>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</si>
  <si>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</si>
  <si>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</si>
  <si>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</si>
  <si>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</si>
  <si>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</si>
  <si>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</si>
  <si>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</si>
  <si>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</si>
  <si>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</si>
  <si>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</si>
  <si>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</si>
  <si>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</si>
  <si>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</si>
  <si>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</si>
  <si>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</si>
  <si>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</si>
  <si>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</si>
  <si>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</si>
  <si>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</si>
  <si>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</si>
  <si>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</si>
  <si>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</si>
  <si>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</si>
  <si>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</si>
  <si>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</si>
  <si>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</si>
  <si>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</si>
  <si>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</si>
  <si>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</si>
  <si>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</si>
  <si>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</si>
  <si>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</si>
  <si>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</si>
  <si>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</si>
  <si>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</si>
  <si>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</si>
  <si>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</si>
  <si>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</si>
  <si>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</si>
  <si>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</si>
  <si>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</si>
  <si>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</si>
  <si>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</si>
  <si>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</si>
  <si>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</si>
  <si>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</si>
  <si>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</si>
  <si>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</si>
  <si>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</si>
  <si>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</si>
  <si>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</si>
  <si>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</si>
  <si>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</si>
  <si>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</si>
  <si>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</si>
  <si>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</si>
  <si>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</si>
  <si>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</si>
  <si>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</si>
  <si>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</si>
  <si>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</si>
  <si>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</si>
  <si>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</si>
  <si>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</si>
  <si>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</si>
  <si>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</si>
  <si>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</si>
  <si>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</si>
  <si>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</si>
  <si>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</si>
  <si>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</si>
  <si>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</si>
  <si>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</si>
  <si>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</si>
  <si>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</si>
  <si>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</si>
  <si>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</si>
  <si>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</si>
  <si>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</si>
  <si>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</si>
  <si>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</si>
  <si>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</si>
  <si>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</si>
  <si>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</si>
  <si>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</si>
  <si>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</si>
  <si>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</si>
  <si>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</si>
  <si>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</si>
  <si>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</si>
  <si>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</si>
  <si>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</si>
  <si>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</si>
  <si>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</si>
  <si>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</si>
  <si>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</si>
  <si>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</si>
  <si>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</si>
  <si>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</si>
  <si>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</si>
  <si>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</si>
  <si>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</si>
  <si>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</si>
  <si>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</si>
  <si>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</si>
  <si>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</si>
  <si>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</si>
  <si>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</si>
  <si>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</si>
  <si>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</si>
  <si>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</si>
  <si>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</si>
  <si>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</si>
  <si>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</si>
  <si>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</si>
  <si>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</si>
  <si>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</si>
  <si>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</si>
  <si>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</si>
  <si>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</si>
  <si>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</si>
  <si>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</si>
  <si>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</si>
  <si>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</si>
  <si>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</si>
  <si>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</si>
  <si>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</si>
  <si>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</si>
  <si>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</si>
  <si>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</si>
  <si>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</si>
  <si>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</si>
  <si>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</si>
  <si>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</si>
  <si>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</si>
  <si>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</si>
  <si>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</si>
  <si>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</si>
  <si>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</si>
  <si>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</si>
  <si>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</si>
  <si>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</si>
  <si>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</si>
  <si>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</si>
  <si>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</si>
  <si>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</si>
  <si>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</si>
  <si>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</si>
  <si>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</si>
  <si>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</si>
  <si>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</si>
  <si>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</si>
  <si>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</si>
  <si>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</si>
  <si>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</si>
  <si>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</si>
  <si>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</si>
  <si>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</si>
  <si>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</si>
  <si>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</si>
  <si>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</si>
  <si>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</si>
  <si>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</si>
  <si>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</si>
  <si>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</si>
  <si>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</si>
  <si>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</si>
  <si>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</si>
  <si>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</si>
  <si>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</si>
  <si>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</si>
  <si>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</si>
  <si>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</si>
  <si>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</si>
  <si>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</si>
  <si>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</si>
  <si>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</si>
  <si>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</si>
  <si>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</si>
  <si>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</si>
  <si>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</si>
  <si>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</si>
  <si>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</si>
  <si>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</si>
  <si>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</si>
  <si>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</si>
  <si>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</si>
  <si>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</si>
  <si>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</si>
  <si>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</si>
  <si>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</si>
  <si>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</si>
  <si>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</si>
  <si>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</si>
  <si>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</si>
  <si>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</si>
  <si>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</si>
  <si>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</si>
  <si>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</si>
  <si>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</si>
  <si>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</si>
  <si>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</si>
  <si>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</si>
  <si>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</si>
  <si>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</si>
  <si>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</si>
  <si>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</si>
  <si>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</si>
  <si>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</si>
  <si>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</si>
  <si>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</si>
  <si>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</si>
  <si>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</si>
  <si>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</si>
  <si>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</si>
  <si>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</si>
  <si>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</si>
  <si>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</si>
  <si>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</si>
  <si>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</si>
  <si>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</si>
  <si>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</si>
  <si>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</si>
  <si>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</si>
  <si>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</si>
  <si>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</si>
  <si>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</si>
  <si>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</si>
  <si>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</si>
  <si>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</si>
  <si>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</si>
  <si>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</si>
  <si>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</si>
  <si>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</si>
  <si>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</si>
  <si>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</si>
  <si>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</si>
  <si>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</si>
  <si>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</si>
  <si>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</si>
  <si>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</si>
  <si>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</si>
  <si>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</si>
  <si>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</si>
  <si>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</si>
  <si>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</si>
  <si>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</si>
  <si>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</si>
  <si>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</si>
  <si>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</si>
  <si>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</si>
  <si>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</si>
  <si>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</si>
  <si>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</si>
  <si>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</si>
  <si>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</si>
  <si>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</si>
  <si>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</si>
  <si>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</si>
  <si>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</si>
  <si>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</si>
  <si>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</si>
  <si>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</si>
  <si>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</si>
  <si>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</si>
  <si>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</si>
  <si>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</si>
  <si>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</si>
  <si>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</si>
  <si>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</si>
  <si>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</si>
  <si>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</si>
  <si>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</si>
  <si>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</si>
  <si>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</si>
  <si>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</si>
  <si>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</si>
  <si>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</si>
  <si>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</si>
  <si>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</si>
  <si>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</si>
  <si>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</si>
  <si>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</si>
  <si>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</si>
  <si>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</si>
  <si>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</si>
  <si>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</si>
  <si>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</si>
  <si>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</si>
  <si>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</si>
  <si>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</si>
  <si>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</si>
  <si>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</si>
  <si>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</si>
  <si>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</si>
  <si>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</si>
  <si>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</si>
  <si>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</si>
  <si>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</si>
  <si>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</si>
  <si>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</si>
  <si>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</si>
  <si>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</si>
  <si>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</si>
  <si>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</si>
  <si>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</si>
  <si>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</si>
  <si>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</si>
  <si>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</si>
  <si>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</si>
  <si>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</si>
  <si>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</si>
  <si>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</si>
  <si>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</si>
  <si>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</si>
  <si>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</si>
  <si>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</si>
  <si>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</si>
  <si>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</si>
  <si>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</si>
  <si>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</si>
  <si>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</si>
  <si>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</si>
  <si>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</si>
  <si>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</si>
  <si>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</si>
  <si>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</si>
  <si>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</si>
  <si>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</si>
  <si>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</si>
  <si>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</si>
  <si>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</si>
  <si>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</si>
  <si>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</si>
  <si>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</si>
  <si>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</si>
  <si>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</si>
  <si>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</si>
  <si>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</si>
  <si>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</si>
  <si>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</si>
  <si>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</si>
  <si>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</si>
  <si>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</si>
  <si>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</si>
  <si>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</si>
  <si>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</si>
  <si>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</si>
  <si>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</si>
  <si>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</si>
  <si>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</si>
  <si>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</si>
  <si>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</si>
  <si>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</si>
  <si>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</si>
  <si>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</si>
  <si>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</si>
  <si>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</si>
  <si>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</si>
  <si>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</si>
  <si>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</si>
  <si>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</si>
  <si>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</si>
  <si>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</si>
  <si>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</si>
  <si>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</si>
  <si>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</si>
  <si>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</si>
  <si>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</si>
  <si>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</si>
  <si>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</si>
  <si>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</si>
  <si>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</si>
  <si>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</si>
  <si>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</si>
  <si>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</si>
  <si>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</si>
  <si>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</si>
  <si>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</si>
  <si>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</si>
  <si>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</si>
  <si>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</si>
  <si>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</si>
  <si>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</si>
  <si>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</si>
  <si>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</si>
  <si>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</si>
  <si>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</si>
  <si>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</si>
  <si>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</si>
  <si>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</si>
  <si>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</si>
  <si>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</si>
  <si>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</si>
  <si>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</si>
  <si>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</si>
  <si>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</si>
  <si>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</si>
  <si>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</si>
  <si>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</si>
  <si>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</si>
  <si>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</si>
  <si>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</si>
  <si>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</si>
  <si>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</si>
  <si>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</si>
  <si>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</si>
  <si>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</si>
  <si>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</si>
  <si>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</si>
  <si>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</si>
  <si>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</si>
  <si>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</si>
  <si>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</si>
  <si>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</si>
  <si>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</si>
  <si>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</si>
  <si>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</si>
  <si>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</si>
  <si>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</si>
  <si>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</si>
  <si>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</si>
  <si>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</si>
  <si>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</si>
  <si>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</si>
  <si>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</si>
  <si>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</si>
  <si>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</si>
  <si>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</si>
  <si>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</si>
  <si>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</si>
  <si>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</si>
  <si>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</si>
  <si>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</si>
  <si>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</si>
  <si>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</si>
  <si>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</si>
  <si>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</si>
  <si>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</si>
  <si>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</si>
  <si>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</si>
  <si>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</si>
  <si>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</si>
  <si>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</si>
  <si>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</si>
  <si>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</si>
  <si>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</si>
  <si>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</si>
  <si>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</si>
  <si>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</si>
  <si>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</si>
  <si>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</si>
  <si>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</si>
  <si>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</si>
  <si>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</si>
  <si>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</si>
  <si>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</si>
  <si>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</si>
  <si>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</si>
  <si>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</si>
  <si>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</si>
  <si>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</si>
  <si>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</si>
  <si>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</si>
  <si>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</si>
  <si>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</si>
  <si>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</si>
  <si>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</si>
  <si>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</si>
  <si>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</si>
  <si>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</si>
  <si>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</si>
  <si>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</si>
  <si>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</si>
  <si>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</si>
  <si>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</si>
  <si>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</si>
  <si>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</si>
  <si>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</si>
  <si>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</si>
  <si>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</si>
  <si>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</si>
  <si>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</si>
  <si>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</si>
  <si>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</si>
  <si>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</si>
  <si>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</si>
  <si>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</si>
  <si>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</si>
  <si>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</si>
  <si>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</si>
  <si>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</si>
  <si>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</si>
  <si>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</si>
  <si>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</si>
  <si>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</si>
  <si>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</si>
  <si>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</si>
  <si>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</si>
  <si>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</si>
  <si>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</si>
  <si>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</si>
  <si>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</si>
  <si>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</si>
  <si>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</si>
  <si>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</si>
  <si>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</si>
  <si>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</si>
  <si>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</si>
  <si>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</si>
  <si>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</si>
  <si>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</si>
  <si>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</si>
  <si>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</si>
  <si>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</si>
  <si>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</si>
  <si>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</si>
  <si>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</si>
  <si>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</si>
  <si>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</si>
  <si>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</si>
  <si>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</si>
  <si>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</si>
  <si>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</si>
  <si>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</si>
  <si>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</si>
  <si>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</si>
  <si>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</si>
  <si>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</si>
  <si>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</si>
  <si>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</si>
  <si>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</si>
  <si>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</si>
  <si>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</si>
  <si>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</si>
  <si>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</si>
  <si>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</si>
  <si>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</si>
  <si>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</si>
  <si>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</si>
  <si>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</si>
  <si>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</si>
  <si>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</si>
  <si>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</si>
  <si>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</si>
  <si>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</si>
  <si>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</si>
  <si>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</si>
  <si>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</si>
  <si>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</si>
  <si>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</si>
  <si>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</si>
  <si>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</si>
  <si>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</si>
  <si>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</si>
  <si>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</si>
  <si>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</si>
  <si>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</si>
  <si>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</si>
  <si>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</si>
  <si>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</si>
  <si>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</si>
  <si>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</si>
  <si>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</si>
  <si>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</si>
  <si>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</si>
  <si>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</si>
  <si>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</si>
  <si>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</si>
  <si>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</si>
  <si>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</si>
  <si>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</si>
  <si>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</si>
  <si>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</si>
  <si>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</si>
  <si>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</si>
  <si>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</si>
  <si>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</si>
  <si>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</si>
  <si>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</si>
  <si>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</si>
  <si>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</si>
  <si>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</si>
  <si>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</si>
  <si>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</si>
  <si>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</si>
  <si>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</si>
  <si>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</si>
  <si>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</si>
  <si>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</si>
  <si>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</si>
  <si>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</si>
  <si>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</si>
  <si>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</si>
  <si>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</si>
  <si>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</si>
  <si>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</si>
  <si>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</si>
  <si>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</si>
  <si>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</si>
  <si>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</si>
  <si>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</si>
  <si>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</si>
  <si>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</si>
  <si>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</si>
  <si>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</si>
  <si>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</si>
  <si>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</si>
  <si>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</si>
  <si>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</si>
  <si>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</si>
  <si>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</si>
  <si>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</si>
  <si>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</si>
  <si>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</si>
  <si>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</si>
  <si>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</si>
  <si>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</si>
  <si>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</si>
  <si>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</si>
  <si>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</si>
  <si>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</si>
  <si>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</si>
  <si>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</si>
  <si>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</si>
  <si>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</si>
  <si>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</si>
  <si>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</si>
  <si>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</si>
  <si>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</si>
  <si>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</si>
  <si>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</si>
  <si>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</si>
  <si>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</si>
  <si>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</si>
  <si>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</si>
  <si>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</si>
  <si>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</si>
  <si>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</si>
  <si>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</si>
  <si>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</si>
  <si>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</si>
  <si>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</si>
  <si>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</si>
  <si>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</si>
  <si>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</si>
  <si>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</si>
  <si>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</si>
  <si>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</si>
  <si>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</si>
  <si>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</si>
  <si>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</si>
  <si>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</si>
  <si>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</si>
  <si>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</si>
  <si>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</si>
  <si>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</si>
  <si>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</si>
  <si>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</si>
  <si>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</si>
  <si>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</si>
  <si>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</si>
  <si>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</si>
  <si>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</si>
  <si>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</si>
  <si>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</si>
  <si>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</si>
  <si>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</si>
  <si>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</si>
  <si>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</si>
  <si>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</si>
  <si>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</si>
  <si>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</si>
  <si>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</si>
  <si>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</si>
  <si>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</si>
  <si>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</si>
  <si>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</si>
  <si>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</si>
  <si>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</si>
  <si>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</si>
  <si>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</si>
  <si>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</si>
  <si>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</si>
  <si>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</si>
  <si>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</si>
  <si>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</si>
  <si>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</si>
  <si>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</si>
  <si>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</si>
  <si>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</si>
  <si>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</si>
  <si>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</si>
  <si>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</si>
  <si>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</si>
  <si>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</si>
  <si>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</si>
  <si>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</si>
  <si>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</si>
  <si>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</si>
  <si>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</si>
  <si>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</si>
  <si>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</si>
  <si>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</si>
  <si>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</si>
  <si>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</si>
  <si>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</si>
  <si>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</si>
  <si>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</si>
  <si>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</si>
  <si>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</si>
  <si>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</si>
  <si>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</si>
  <si>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</si>
  <si>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</si>
  <si>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</si>
  <si>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</si>
  <si>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</si>
  <si>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</si>
  <si>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</si>
  <si>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</si>
  <si>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</si>
  <si>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</si>
  <si>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</si>
  <si>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</si>
  <si>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</si>
  <si>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</si>
  <si>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</si>
  <si>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</si>
  <si>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</si>
  <si>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</si>
  <si>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</si>
  <si>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</si>
  <si>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</si>
  <si>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</si>
  <si>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</si>
  <si>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</si>
  <si>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</si>
  <si>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</si>
  <si>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</si>
  <si>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</si>
  <si>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</si>
  <si>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</si>
  <si>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</si>
  <si>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</si>
  <si>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</si>
  <si>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</si>
  <si>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</si>
  <si>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</si>
  <si>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</si>
  <si>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</si>
  <si>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</si>
  <si>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</si>
  <si>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</si>
  <si>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</si>
  <si>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</si>
  <si>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</si>
  <si>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</si>
  <si>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</si>
  <si>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</si>
  <si>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</si>
  <si>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</si>
  <si>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</si>
  <si>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</si>
  <si>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</si>
  <si>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</si>
  <si>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</si>
  <si>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</si>
  <si>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</si>
  <si>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</si>
  <si>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</si>
  <si>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</si>
  <si>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</si>
  <si>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</si>
  <si>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</si>
  <si>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</si>
  <si>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</si>
  <si>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</si>
  <si>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</si>
  <si>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</si>
  <si>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</si>
  <si>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</si>
  <si>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</si>
  <si>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</si>
  <si>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</si>
  <si>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</si>
  <si>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</si>
  <si>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</si>
  <si>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</si>
  <si>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</si>
  <si>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</si>
  <si>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</si>
  <si>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</si>
  <si>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</si>
  <si>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</si>
  <si>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</si>
  <si>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</si>
  <si>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</si>
  <si>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</si>
  <si>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</si>
  <si>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</si>
  <si>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</si>
  <si>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</si>
  <si>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</si>
  <si>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</si>
  <si>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</si>
  <si>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</si>
  <si>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</si>
  <si>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</si>
  <si>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</si>
  <si>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</si>
  <si>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</si>
  <si>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</si>
  <si>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</si>
  <si>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</si>
  <si>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</si>
  <si>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</si>
  <si>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</si>
  <si>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</si>
  <si>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</si>
  <si>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</si>
  <si>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</si>
  <si>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</si>
  <si>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</si>
  <si>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</si>
  <si>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</si>
  <si>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</si>
  <si>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</si>
  <si>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</si>
  <si>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</si>
  <si>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</si>
  <si>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</si>
  <si>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</si>
  <si>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</si>
  <si>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</si>
  <si>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</si>
  <si>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</si>
  <si>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</si>
  <si>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</si>
  <si>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</si>
  <si>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</si>
  <si>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</si>
  <si>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</si>
  <si>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</si>
  <si>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</si>
  <si>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</si>
  <si>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</si>
  <si>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</si>
  <si>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</si>
  <si>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</si>
  <si>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</si>
  <si>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</si>
  <si>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</si>
  <si>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</si>
  <si>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</si>
  <si>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</si>
  <si>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</si>
  <si>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</si>
  <si>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</si>
  <si>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</si>
  <si>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</si>
  <si>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</si>
  <si>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</si>
  <si>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</si>
  <si>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</si>
  <si>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</si>
  <si>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</si>
  <si>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</si>
  <si>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</si>
  <si>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</si>
  <si>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</si>
  <si>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</si>
  <si>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</si>
  <si>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</si>
  <si>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</si>
  <si>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</si>
  <si>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</si>
  <si>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</si>
  <si>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</si>
  <si>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</si>
  <si>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</si>
  <si>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</si>
  <si>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</si>
  <si>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</si>
  <si>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</si>
  <si>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</si>
  <si>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</si>
  <si>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</si>
  <si>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</si>
  <si>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</si>
  <si>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</si>
  <si>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</si>
  <si>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</si>
  <si>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</si>
  <si>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</si>
  <si>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</si>
  <si>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</si>
  <si>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</si>
  <si>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</si>
  <si>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</si>
  <si>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</si>
  <si>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</si>
  <si>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</si>
  <si>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</si>
  <si>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</si>
  <si>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</si>
  <si>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</si>
  <si>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</si>
  <si>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</si>
  <si>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</si>
  <si>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</si>
  <si>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</si>
  <si>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</si>
  <si>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</si>
  <si>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</si>
  <si>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</si>
  <si>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</si>
  <si>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</si>
  <si>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</si>
  <si>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</si>
  <si>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</si>
  <si>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</si>
  <si>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</si>
  <si>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</si>
  <si>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</si>
  <si>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</si>
  <si>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</si>
  <si>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</si>
  <si>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</si>
  <si>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</si>
  <si>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</si>
  <si>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</si>
  <si>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</si>
  <si>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</si>
  <si>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</si>
  <si>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</si>
  <si>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</si>
  <si>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</si>
  <si>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</si>
  <si>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</si>
  <si>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</si>
  <si>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</si>
  <si>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</si>
  <si>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</si>
  <si>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</si>
  <si>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</si>
  <si>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</si>
  <si>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</si>
  <si>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</si>
  <si>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</si>
  <si>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</si>
  <si>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</si>
  <si>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</si>
  <si>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</si>
  <si>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</si>
  <si>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</si>
  <si>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</si>
  <si>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</si>
  <si>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</si>
  <si>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</si>
  <si>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</si>
  <si>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</si>
  <si>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</si>
  <si>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</si>
  <si>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</si>
  <si>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</si>
  <si>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</si>
  <si>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</si>
  <si>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</si>
  <si>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</si>
  <si>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</si>
  <si>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</si>
  <si>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</si>
  <si>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</si>
  <si>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</si>
  <si>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</si>
  <si>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</si>
  <si>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</si>
  <si>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</si>
  <si>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</si>
  <si>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</si>
  <si>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</si>
  <si>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</si>
  <si>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</si>
  <si>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</si>
  <si>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</si>
  <si>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</si>
  <si>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</si>
  <si>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</si>
  <si>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</si>
  <si>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</si>
  <si>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</si>
  <si>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</si>
  <si>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</si>
  <si>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</si>
  <si>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</si>
  <si>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</si>
  <si>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</si>
  <si>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</si>
  <si>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</si>
  <si>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</si>
  <si>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</si>
  <si>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</si>
  <si>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</si>
  <si>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</si>
  <si>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</si>
  <si>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</si>
  <si>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</si>
  <si>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</si>
  <si>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</si>
  <si>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</si>
  <si>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</si>
  <si>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</si>
  <si>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</si>
  <si>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</si>
  <si>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</si>
  <si>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</si>
  <si>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</si>
  <si>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</si>
  <si>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</si>
  <si>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</si>
  <si>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</si>
  <si>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</si>
  <si>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</si>
  <si>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</si>
  <si>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</si>
  <si>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</si>
  <si>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</si>
  <si>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</si>
  <si>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</si>
  <si>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</si>
  <si>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</si>
  <si>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</si>
  <si>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</si>
  <si>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</si>
  <si>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</si>
  <si>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</si>
  <si>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</si>
  <si>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</si>
  <si>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</si>
  <si>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</si>
  <si>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</si>
  <si>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</si>
  <si>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</si>
  <si>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</si>
  <si>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</si>
  <si>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</si>
  <si>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</si>
  <si>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</si>
  <si>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</si>
  <si>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</si>
  <si>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</si>
  <si>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</si>
  <si>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</si>
  <si>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</si>
  <si>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</si>
  <si>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</si>
  <si>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</si>
  <si>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</si>
  <si>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</si>
  <si>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</si>
  <si>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</si>
  <si>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</si>
  <si>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</si>
  <si>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</si>
  <si>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</si>
  <si>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</si>
  <si>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</si>
  <si>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</si>
  <si>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</si>
  <si>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</si>
  <si>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</si>
  <si>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</si>
  <si>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</si>
  <si>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</si>
  <si>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</si>
  <si>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</si>
  <si>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</si>
  <si>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</si>
  <si>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</si>
  <si>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</si>
  <si>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</si>
  <si>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</si>
  <si>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</si>
  <si>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</si>
  <si>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</si>
  <si>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</si>
  <si>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</si>
  <si>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</si>
  <si>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</si>
  <si>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</si>
  <si>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</si>
  <si>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</si>
  <si>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</si>
  <si>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</si>
  <si>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</si>
  <si>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</si>
  <si>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</si>
  <si>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</si>
  <si>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</si>
  <si>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</si>
  <si>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</si>
  <si>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</si>
  <si>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</si>
  <si>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</si>
  <si>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</si>
  <si>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</si>
  <si>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</si>
  <si>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</si>
  <si>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</si>
  <si>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</si>
  <si>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</si>
  <si>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</si>
  <si>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</si>
  <si>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</si>
  <si>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</si>
  <si>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</si>
  <si>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</si>
  <si>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</si>
  <si>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</si>
  <si>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</si>
  <si>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</si>
  <si>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</si>
  <si>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</si>
  <si>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</si>
  <si>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</si>
  <si>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</si>
  <si>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</si>
  <si>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</si>
  <si>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</si>
  <si>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</si>
  <si>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</si>
  <si>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</si>
  <si>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</si>
  <si>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</si>
  <si>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</si>
  <si>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</si>
  <si>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</si>
  <si>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</si>
  <si>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</si>
  <si>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</si>
  <si>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</si>
  <si>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</si>
  <si>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</si>
  <si>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</si>
  <si>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</si>
  <si>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</si>
  <si>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</si>
  <si>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</si>
  <si>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</si>
  <si>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</si>
  <si>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</si>
  <si>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</si>
  <si>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</si>
  <si>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</si>
  <si>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</si>
  <si>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</si>
  <si>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</si>
  <si>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</si>
  <si>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</si>
  <si>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</si>
  <si>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</si>
  <si>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</si>
  <si>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</si>
  <si>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</si>
  <si>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</si>
  <si>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</si>
  <si>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</si>
  <si>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</si>
  <si>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</si>
  <si>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</si>
  <si>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</si>
  <si>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</si>
  <si>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</si>
  <si>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</si>
  <si>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</si>
  <si>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</si>
  <si>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</si>
  <si>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</si>
  <si>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</si>
  <si>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</si>
  <si>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</si>
  <si>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</si>
  <si>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</si>
  <si>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</si>
  <si>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</si>
  <si>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</si>
  <si>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</si>
  <si>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</si>
  <si>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</si>
  <si>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</si>
  <si>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</si>
  <si>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</si>
  <si>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</si>
  <si>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</si>
  <si>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</si>
  <si>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</si>
  <si>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</si>
  <si>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</si>
  <si>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</si>
  <si>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</si>
  <si>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</si>
  <si>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</si>
  <si>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</si>
  <si>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</si>
  <si>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</si>
  <si>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</si>
  <si>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</si>
  <si>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</si>
  <si>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</si>
  <si>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</si>
  <si>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</si>
  <si>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</si>
  <si>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</si>
  <si>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</si>
  <si>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</si>
  <si>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</si>
  <si>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</si>
  <si>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</si>
  <si>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</si>
  <si>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</si>
  <si>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</si>
  <si>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</si>
  <si>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</si>
  <si>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</si>
  <si>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</si>
  <si>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</si>
  <si>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</si>
  <si>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</si>
  <si>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</si>
  <si>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</si>
  <si>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</si>
  <si>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</si>
  <si>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</si>
  <si>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</si>
  <si>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</si>
  <si>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</si>
  <si>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</si>
  <si>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</si>
  <si>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</si>
  <si>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</si>
  <si>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</si>
  <si>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</si>
  <si>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</si>
  <si>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</si>
  <si>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</si>
  <si>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</si>
  <si>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</si>
  <si>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</si>
  <si>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</si>
  <si>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</si>
  <si>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</si>
  <si>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</si>
  <si>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</si>
  <si>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</si>
  <si>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</si>
  <si>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</si>
  <si>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</si>
  <si>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</si>
  <si>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</si>
  <si>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</si>
  <si>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</si>
  <si>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</si>
  <si>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</si>
  <si>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</si>
  <si>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</si>
  <si>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</si>
  <si>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</si>
  <si>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</si>
  <si>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</si>
  <si>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</si>
  <si>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</si>
  <si>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</si>
  <si>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</si>
  <si>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</si>
  <si>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</si>
  <si>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</si>
  <si>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</si>
  <si>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</si>
  <si>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</si>
  <si>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</si>
  <si>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</si>
  <si>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</si>
  <si>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</si>
  <si>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</si>
  <si>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</si>
  <si>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</si>
  <si>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</si>
  <si>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</si>
  <si>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</si>
  <si>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</si>
  <si>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</si>
  <si>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</si>
  <si>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</si>
  <si>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</si>
  <si>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</si>
  <si>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</si>
  <si>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</si>
  <si>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</si>
  <si>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</si>
  <si>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</si>
  <si>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</si>
  <si>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</si>
  <si>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</si>
  <si>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</si>
  <si>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</si>
  <si>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</si>
  <si>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</si>
  <si>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</si>
  <si>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</si>
  <si>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</si>
  <si>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</si>
  <si>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</si>
  <si>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</si>
  <si>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</si>
  <si>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</si>
  <si>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</si>
  <si>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</si>
  <si>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</si>
  <si>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</si>
  <si>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</si>
  <si>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</si>
  <si>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</si>
  <si>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</si>
  <si>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</si>
  <si>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</si>
  <si>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</si>
  <si>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</si>
  <si>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</si>
  <si>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</si>
  <si>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</si>
  <si>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</si>
  <si>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</si>
  <si>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</si>
  <si>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</si>
  <si>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</si>
  <si>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</si>
  <si>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</si>
  <si>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</si>
  <si>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</si>
  <si>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</si>
  <si>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</si>
  <si>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</si>
  <si>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</si>
  <si>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</si>
  <si>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</si>
  <si>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</si>
  <si>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</si>
  <si>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</si>
  <si>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</si>
  <si>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</si>
  <si>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</si>
  <si>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</si>
  <si>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</si>
  <si>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</si>
  <si>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</si>
  <si>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</si>
  <si>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</si>
  <si>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</si>
  <si>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</si>
  <si>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</si>
  <si>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</si>
  <si>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</si>
  <si>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</si>
  <si>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</si>
  <si>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</si>
  <si>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</si>
  <si>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</si>
  <si>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</si>
  <si>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</si>
  <si>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</si>
  <si>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</si>
  <si>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</si>
  <si>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</si>
  <si>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</si>
  <si>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</si>
  <si>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</si>
  <si>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</si>
  <si>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</si>
  <si>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</si>
  <si>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</si>
  <si>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</si>
  <si>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</si>
  <si>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</si>
  <si>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</si>
  <si>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</si>
  <si>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</si>
  <si>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</si>
  <si>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</si>
  <si>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</si>
  <si>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</si>
  <si>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</si>
  <si>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</si>
  <si>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</si>
  <si>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</si>
  <si>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</si>
  <si>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</si>
  <si>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</si>
  <si>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</si>
  <si>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</si>
  <si>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</si>
  <si>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</si>
  <si>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</si>
  <si>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</si>
  <si>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</si>
  <si>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</si>
  <si>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</si>
  <si>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</si>
  <si>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</si>
  <si>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</si>
  <si>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</si>
  <si>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</si>
  <si>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</si>
  <si>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</si>
  <si>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</si>
  <si>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</si>
  <si>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</si>
  <si>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</si>
  <si>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</si>
  <si>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</si>
  <si>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</si>
  <si>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</si>
  <si>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</si>
  <si>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</si>
  <si>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</si>
  <si>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</si>
  <si>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</si>
  <si>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</si>
  <si>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</si>
  <si>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</si>
  <si>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</si>
  <si>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</si>
  <si>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</si>
  <si>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</si>
  <si>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</si>
  <si>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</si>
  <si>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</si>
  <si>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</si>
  <si>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</si>
  <si>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</si>
  <si>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</si>
  <si>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</si>
  <si>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</si>
  <si>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</si>
  <si>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</si>
  <si>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</si>
  <si>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</si>
  <si>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</si>
  <si>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</si>
  <si>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</si>
  <si>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</si>
  <si>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</si>
  <si>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</si>
  <si>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</si>
  <si>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</si>
  <si>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</si>
  <si>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</si>
  <si>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</si>
  <si>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</si>
  <si>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</si>
  <si>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</si>
  <si>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</si>
  <si>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</si>
  <si>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</si>
  <si>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</si>
  <si>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</si>
  <si>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</si>
  <si>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</si>
  <si>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</si>
  <si>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</si>
  <si>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</si>
  <si>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</si>
  <si>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</si>
  <si>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</si>
  <si>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</si>
  <si>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</si>
  <si>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</si>
  <si>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</si>
  <si>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</si>
  <si>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</si>
  <si>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</si>
  <si>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</si>
  <si>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</si>
  <si>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</si>
  <si>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</si>
  <si>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</si>
  <si>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</si>
  <si>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</si>
  <si>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</si>
  <si>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</si>
  <si>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</si>
  <si>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</si>
  <si>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</si>
  <si>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</si>
  <si>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</si>
  <si>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</si>
  <si>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</si>
  <si>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</si>
  <si>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</si>
  <si>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</si>
  <si>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</si>
  <si>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</si>
  <si>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</si>
  <si>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</si>
  <si>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</si>
  <si>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</si>
  <si>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</si>
  <si>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</si>
  <si>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</si>
  <si>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</si>
  <si>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</si>
  <si>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</si>
  <si>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</si>
  <si>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</si>
  <si>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</si>
  <si>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</si>
  <si>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</si>
  <si>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</si>
  <si>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</si>
  <si>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</si>
  <si>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</si>
  <si>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</si>
  <si>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</si>
  <si>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</si>
  <si>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</si>
  <si>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</si>
  <si>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</si>
  <si>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</si>
  <si>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</si>
  <si>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</si>
  <si>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</si>
  <si>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</si>
  <si>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</si>
  <si>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</si>
  <si>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</si>
  <si>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</si>
  <si>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</si>
  <si>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</si>
  <si>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</si>
  <si>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</si>
  <si>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</si>
  <si>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</si>
  <si>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</si>
  <si>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</si>
  <si>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</si>
  <si>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</si>
  <si>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</si>
  <si>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</si>
  <si>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</si>
  <si>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</si>
  <si>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</si>
  <si>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</si>
  <si>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</si>
  <si>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</si>
  <si>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</si>
  <si>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</si>
  <si>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</si>
  <si>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</si>
  <si>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</si>
  <si>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</si>
  <si>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</si>
  <si>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</si>
  <si>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</si>
  <si>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</si>
  <si>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</si>
  <si>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</si>
  <si>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</si>
  <si>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</si>
  <si>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</si>
  <si>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</si>
  <si>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</si>
  <si>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</si>
  <si>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</si>
  <si>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</si>
  <si>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</si>
  <si>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</si>
  <si>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</si>
  <si>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</si>
  <si>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</si>
  <si>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</si>
  <si>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</si>
  <si>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</si>
  <si>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</si>
  <si>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</si>
  <si>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</si>
  <si>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</si>
  <si>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</si>
  <si>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</si>
  <si>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</si>
  <si>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</si>
  <si>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</si>
  <si>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</si>
  <si>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</si>
  <si>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</si>
  <si>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</si>
  <si>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</si>
  <si>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</si>
  <si>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</si>
  <si>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</si>
  <si>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</si>
  <si>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</si>
  <si>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</si>
  <si>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</si>
  <si>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</si>
  <si>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</si>
  <si>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</si>
  <si>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</si>
  <si>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</si>
  <si>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</si>
  <si>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</si>
  <si>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</si>
  <si>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</si>
  <si>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</si>
  <si>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</si>
  <si>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</si>
  <si>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</si>
  <si>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</si>
  <si>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</si>
  <si>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</si>
  <si>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</si>
  <si>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</si>
  <si>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</si>
  <si>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</si>
  <si>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</si>
  <si>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</si>
  <si>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</si>
  <si>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</si>
  <si>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</si>
  <si>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</si>
  <si>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</si>
  <si>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</si>
  <si>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</si>
  <si>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</si>
  <si>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</si>
  <si>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</si>
  <si>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</si>
  <si>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</si>
  <si>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</si>
  <si>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</si>
  <si>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</si>
  <si>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</si>
  <si>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</si>
  <si>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</si>
  <si>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</si>
  <si>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</si>
  <si>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</si>
  <si>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</si>
  <si>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</si>
  <si>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</si>
  <si>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</si>
  <si>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</si>
  <si>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</si>
  <si>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</si>
  <si>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</si>
  <si>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</si>
  <si>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</si>
  <si>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</si>
  <si>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</si>
  <si>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</si>
  <si>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</si>
  <si>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</si>
  <si>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</si>
  <si>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</si>
  <si>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</si>
  <si>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</si>
  <si>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</si>
  <si>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</si>
  <si>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</si>
  <si>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</si>
  <si>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</si>
  <si>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</si>
  <si>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</si>
  <si>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</si>
  <si>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</si>
  <si>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</si>
  <si>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</si>
  <si>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</si>
  <si>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</si>
  <si>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</si>
  <si>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</si>
  <si>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</si>
  <si>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</si>
  <si>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</si>
  <si>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</si>
  <si>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</si>
  <si>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</si>
  <si>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</si>
  <si>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</si>
  <si>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</si>
  <si>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</si>
  <si>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</si>
  <si>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</si>
  <si>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</si>
  <si>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</si>
  <si>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</si>
  <si>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</si>
  <si>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</si>
  <si>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</si>
  <si>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</si>
  <si>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</si>
  <si>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</si>
  <si>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</si>
  <si>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</si>
  <si>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</si>
  <si>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</si>
  <si>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</si>
  <si>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</si>
  <si>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</si>
  <si>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</si>
  <si>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</si>
  <si>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</si>
  <si>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</si>
  <si>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</si>
  <si>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</si>
  <si>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</si>
  <si>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</si>
  <si>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</si>
  <si>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</si>
  <si>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</si>
  <si>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</si>
  <si>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</si>
  <si>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</si>
  <si>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</si>
  <si>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</si>
  <si>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</si>
  <si>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</si>
  <si>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</si>
  <si>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</si>
  <si>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</si>
  <si>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</si>
  <si>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</si>
  <si>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</si>
  <si>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</si>
  <si>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</si>
  <si>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</si>
  <si>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</si>
  <si>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</si>
  <si>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</si>
  <si>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</si>
  <si>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</si>
  <si>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</si>
  <si>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</si>
  <si>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</si>
  <si>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</si>
  <si>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</si>
  <si>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</si>
  <si>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</si>
  <si>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</si>
  <si>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</si>
  <si>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</si>
  <si>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</si>
  <si>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</si>
  <si>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</si>
  <si>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</si>
  <si>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</si>
  <si>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</si>
  <si>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</si>
  <si>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</si>
  <si>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</si>
  <si>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</si>
  <si>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</si>
  <si>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</si>
  <si>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</si>
  <si>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</si>
  <si>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</si>
  <si>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</si>
  <si>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</si>
  <si>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</si>
  <si>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</si>
  <si>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</si>
  <si>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</si>
  <si>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</si>
  <si>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</si>
  <si>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</si>
  <si>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</si>
  <si>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</si>
  <si>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</si>
  <si>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</si>
  <si>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</si>
  <si>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</si>
  <si>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</si>
  <si>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</si>
  <si>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</si>
  <si>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</si>
  <si>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</si>
  <si>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</si>
  <si>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</si>
  <si>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</si>
  <si>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</si>
  <si>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</si>
  <si>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</si>
  <si>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</si>
  <si>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</si>
  <si>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</si>
  <si>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</si>
  <si>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</si>
  <si>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</si>
  <si>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</si>
  <si>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</si>
  <si>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</si>
  <si>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</si>
  <si>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</si>
  <si>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</si>
  <si>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</si>
  <si>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</si>
  <si>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</si>
  <si>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</si>
  <si>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</si>
  <si>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</si>
  <si>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</si>
  <si>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</si>
  <si>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</si>
  <si>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</si>
  <si>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</si>
  <si>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</si>
  <si>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</si>
  <si>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</si>
  <si>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</si>
  <si>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</si>
  <si>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</si>
  <si>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</si>
  <si>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</si>
  <si>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</si>
  <si>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</si>
  <si>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</si>
  <si>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</si>
  <si>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</si>
  <si>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</si>
  <si>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</si>
  <si>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</si>
  <si>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</si>
  <si>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</si>
  <si>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</si>
  <si>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</si>
  <si>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</si>
  <si>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</si>
  <si>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</si>
  <si>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</si>
  <si>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</si>
  <si>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</si>
  <si>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</si>
  <si>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</si>
  <si>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</si>
  <si>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</si>
  <si>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</si>
  <si>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</si>
  <si>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</si>
  <si>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</si>
  <si>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</si>
  <si>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</si>
  <si>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</si>
  <si>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</si>
  <si>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</si>
  <si>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</si>
  <si>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</si>
  <si>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</si>
  <si>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</si>
  <si>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</si>
  <si>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</si>
  <si>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</si>
  <si>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</si>
  <si>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</si>
  <si>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</si>
  <si>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</si>
  <si>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</si>
  <si>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</si>
  <si>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</si>
  <si>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</si>
  <si>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</si>
  <si>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</si>
  <si>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</si>
  <si>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</si>
  <si>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</si>
  <si>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</si>
  <si>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</si>
  <si>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</si>
  <si>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</si>
  <si>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</si>
  <si>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</si>
  <si>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</si>
  <si>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</si>
  <si>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</si>
  <si>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</si>
  <si>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</si>
  <si>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</si>
  <si>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</si>
  <si>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</si>
  <si>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</si>
  <si>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</si>
  <si>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</si>
  <si>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</si>
  <si>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</si>
  <si>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</si>
  <si>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</si>
  <si>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</si>
  <si>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</si>
  <si>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</si>
  <si>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</si>
  <si>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</si>
  <si>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</si>
  <si>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</si>
  <si>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</si>
  <si>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</si>
  <si>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</si>
  <si>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</si>
  <si>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</si>
  <si>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</si>
  <si>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</si>
  <si>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</si>
  <si>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</si>
  <si>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</si>
  <si>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</si>
  <si>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</si>
  <si>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</si>
  <si>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</si>
  <si>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</si>
  <si>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</si>
  <si>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</si>
  <si>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</si>
  <si>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</si>
  <si>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</si>
  <si>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</si>
  <si>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</si>
  <si>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</si>
  <si>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</si>
  <si>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</si>
  <si>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</si>
  <si>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</si>
  <si>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</si>
  <si>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</si>
  <si>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</si>
  <si>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</si>
  <si>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</si>
  <si>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</si>
  <si>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</si>
  <si>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</si>
  <si>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</si>
  <si>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</si>
  <si>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</si>
  <si>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</si>
  <si>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</si>
  <si>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</si>
  <si>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</si>
  <si>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</si>
  <si>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</si>
  <si>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</si>
  <si>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</si>
  <si>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</si>
  <si>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</si>
  <si>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</si>
  <si>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</si>
  <si>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</si>
  <si>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</si>
  <si>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</si>
  <si>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</si>
  <si>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</si>
  <si>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</si>
  <si>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</si>
  <si>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</si>
  <si>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</si>
  <si>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</si>
  <si>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</si>
  <si>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</si>
  <si>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</si>
  <si>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</si>
  <si>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</si>
  <si>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</si>
  <si>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</si>
  <si>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</si>
  <si>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</si>
  <si>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</si>
  <si>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</si>
  <si>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</si>
  <si>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</si>
  <si>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</si>
  <si>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</si>
  <si>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</si>
  <si>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</si>
  <si>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</si>
  <si>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</si>
  <si>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</si>
  <si>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</si>
  <si>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</si>
  <si>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</si>
  <si>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</si>
  <si>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</si>
  <si>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</si>
  <si>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</si>
  <si>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</si>
  <si>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</si>
  <si>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</si>
  <si>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</si>
  <si>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</si>
  <si>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</si>
  <si>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</si>
  <si>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</si>
  <si>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</si>
  <si>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</si>
  <si>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</si>
  <si>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</si>
  <si>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</si>
  <si>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</si>
  <si>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</si>
  <si>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</si>
  <si>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</si>
  <si>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</si>
  <si>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</si>
  <si>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</si>
  <si>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</si>
  <si>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</si>
  <si>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</si>
  <si>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</si>
  <si>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</si>
  <si>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</si>
  <si>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</si>
  <si>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</si>
  <si>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</si>
  <si>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</si>
  <si>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</si>
  <si>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</si>
  <si>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</si>
  <si>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</si>
  <si>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</si>
  <si>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</si>
  <si>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</si>
  <si>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</si>
  <si>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</si>
  <si>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</si>
  <si>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</si>
  <si>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</si>
  <si>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</si>
  <si>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</si>
  <si>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</si>
  <si>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</si>
  <si>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</si>
  <si>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</si>
  <si>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</si>
  <si>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</si>
  <si>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</si>
  <si>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</si>
  <si>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</si>
  <si>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</si>
  <si>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</si>
  <si>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</si>
  <si>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</si>
  <si>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</si>
  <si>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</si>
  <si>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</si>
  <si>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</si>
  <si>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</si>
  <si>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</si>
  <si>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</si>
  <si>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</si>
  <si>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</si>
  <si>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</si>
  <si>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</si>
  <si>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</si>
  <si>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</si>
  <si>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</si>
  <si>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</si>
  <si>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</si>
  <si>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</si>
  <si>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</si>
  <si>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</si>
  <si>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</si>
  <si>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</si>
  <si>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</si>
  <si>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</si>
  <si>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</si>
  <si>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</si>
  <si>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</si>
  <si>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</si>
  <si>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</si>
  <si>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</si>
  <si>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</si>
  <si>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</si>
  <si>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</si>
  <si>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</si>
  <si>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</si>
  <si>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</si>
  <si>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</si>
  <si>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</si>
  <si>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</si>
  <si>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</si>
  <si>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</si>
  <si>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</si>
  <si>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</si>
  <si>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</si>
  <si>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</si>
  <si>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</si>
  <si>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</si>
  <si>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</si>
  <si>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</si>
  <si>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</si>
  <si>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</si>
  <si>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</si>
  <si>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</si>
  <si>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</si>
  <si>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</si>
  <si>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</si>
  <si>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</si>
  <si>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</si>
  <si>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</si>
  <si>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</si>
  <si>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</si>
  <si>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</si>
  <si>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</si>
  <si>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</si>
  <si>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</si>
  <si>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</si>
  <si>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</si>
  <si>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</si>
  <si>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</si>
  <si>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</si>
  <si>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</si>
  <si>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</si>
  <si>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</si>
  <si>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</si>
  <si>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</si>
  <si>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</si>
  <si>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</si>
  <si>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</si>
  <si>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</si>
  <si>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</si>
  <si>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</si>
  <si>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</si>
  <si>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</si>
  <si>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</si>
  <si>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</si>
  <si>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</si>
  <si>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</si>
  <si>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</si>
  <si>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</si>
  <si>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</si>
  <si>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</si>
  <si>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</si>
  <si>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</si>
  <si>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</si>
  <si>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</si>
  <si>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</si>
  <si>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</si>
  <si>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</si>
  <si>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</si>
  <si>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</si>
  <si>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</si>
  <si>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</si>
  <si>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</si>
  <si>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</si>
  <si>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</si>
  <si>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</si>
  <si>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</si>
  <si>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</si>
  <si>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</si>
  <si>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</si>
  <si>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</si>
  <si>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</si>
  <si>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</si>
  <si>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</si>
  <si>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</si>
  <si>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</si>
  <si>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</si>
  <si>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</si>
  <si>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</si>
  <si>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</si>
  <si>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</si>
  <si>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</si>
  <si>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</si>
  <si>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</si>
  <si>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</si>
  <si>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</si>
  <si>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</si>
  <si>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</si>
  <si>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</si>
  <si>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</si>
  <si>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</si>
  <si>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</si>
  <si>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</si>
  <si>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</si>
  <si>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</si>
  <si>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</si>
  <si>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</si>
  <si>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</si>
  <si>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</si>
  <si>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</si>
  <si>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</si>
  <si>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</si>
  <si>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</si>
  <si>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</si>
  <si>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</si>
  <si>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</si>
  <si>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</si>
  <si>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</si>
  <si>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</si>
  <si>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</si>
  <si>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</si>
  <si>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</si>
  <si>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</si>
  <si>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</si>
  <si>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</si>
  <si>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</si>
  <si>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</si>
  <si>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</si>
  <si>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</si>
  <si>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</si>
  <si>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</si>
  <si>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</si>
  <si>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</si>
  <si>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</si>
  <si>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</si>
  <si>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</si>
  <si>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</si>
  <si>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</si>
  <si>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</si>
  <si>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</si>
  <si>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</si>
  <si>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</si>
  <si>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</si>
  <si>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</si>
  <si>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</si>
  <si>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</si>
  <si>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</si>
  <si>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</si>
  <si>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</si>
  <si>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</si>
  <si>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</si>
  <si>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</si>
  <si>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</si>
  <si>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</si>
  <si>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</si>
  <si>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</si>
  <si>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</si>
  <si>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</si>
  <si>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</si>
  <si>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</si>
  <si>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</si>
  <si>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</si>
  <si>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</si>
  <si>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</si>
  <si>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</si>
  <si>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</si>
  <si>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</si>
  <si>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</si>
  <si>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</si>
  <si>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</si>
  <si>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</si>
  <si>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</si>
  <si>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</si>
  <si>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</si>
  <si>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</si>
  <si>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</si>
  <si>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</si>
  <si>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</si>
  <si>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</si>
  <si>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</si>
  <si>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</si>
  <si>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</si>
  <si>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</si>
  <si>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</si>
  <si>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</si>
  <si>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</si>
  <si>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</si>
  <si>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</si>
  <si>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</si>
  <si>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</si>
  <si>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</si>
  <si>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</si>
  <si>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</si>
  <si>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</si>
  <si>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</si>
  <si>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</si>
  <si>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</si>
  <si>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</si>
  <si>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</si>
  <si>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</si>
  <si>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</si>
  <si>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</si>
  <si>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</si>
  <si>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</si>
  <si>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</si>
  <si>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</si>
  <si>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</si>
  <si>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</si>
  <si>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</si>
  <si>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</si>
  <si>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</si>
  <si>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</si>
  <si>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</si>
  <si>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</si>
  <si>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</si>
  <si>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</si>
  <si>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</si>
  <si>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</si>
  <si>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</si>
  <si>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</si>
  <si>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</si>
  <si>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</si>
  <si>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</si>
  <si>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</si>
  <si>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</si>
  <si>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</si>
  <si>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</si>
  <si>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</si>
  <si>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</si>
  <si>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</si>
  <si>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</si>
  <si>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</si>
  <si>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</si>
  <si>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</si>
  <si>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</si>
  <si>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</si>
  <si>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</si>
  <si>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</si>
  <si>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</si>
  <si>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</si>
  <si>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</si>
  <si>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</si>
  <si>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</si>
  <si>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</si>
  <si>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</si>
  <si>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</si>
  <si>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</si>
  <si>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</si>
  <si>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</si>
  <si>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</si>
  <si>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</si>
  <si>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</si>
  <si>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</si>
  <si>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</si>
  <si>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</si>
  <si>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</si>
  <si>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</si>
  <si>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</si>
  <si>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</si>
  <si>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</si>
  <si>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</si>
  <si>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</si>
  <si>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</si>
  <si>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</si>
  <si>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</si>
  <si>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</si>
  <si>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</si>
  <si>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</si>
  <si>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</si>
  <si>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</si>
  <si>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</si>
  <si>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</si>
  <si>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</si>
  <si>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</si>
  <si>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</si>
  <si>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</si>
  <si>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</si>
  <si>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</si>
  <si>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</si>
  <si>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</si>
  <si>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</si>
  <si>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</si>
  <si>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</si>
  <si>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</si>
  <si>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</si>
  <si>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</si>
  <si>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</si>
  <si>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</si>
  <si>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</si>
  <si>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</si>
  <si>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</si>
  <si>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</si>
  <si>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</si>
  <si>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</si>
  <si>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</si>
  <si>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</si>
  <si>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</si>
  <si>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</si>
  <si>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</si>
  <si>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</si>
  <si>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</si>
  <si>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</si>
  <si>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</si>
  <si>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</si>
  <si>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</si>
  <si>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</si>
  <si>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</si>
  <si>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</si>
  <si>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</si>
  <si>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</si>
  <si>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</si>
  <si>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</si>
  <si>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</si>
  <si>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</si>
  <si>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</si>
  <si>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</si>
  <si>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</si>
  <si>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</si>
  <si>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</si>
  <si>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</si>
  <si>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</si>
  <si>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</si>
  <si>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</si>
  <si>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</si>
  <si>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</si>
  <si>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</si>
  <si>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</si>
  <si>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</si>
  <si>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</si>
  <si>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</si>
  <si>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</si>
  <si>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</si>
  <si>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</si>
  <si>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</si>
  <si>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</si>
  <si>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</si>
  <si>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</si>
  <si>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</si>
  <si>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</si>
  <si>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</si>
  <si>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</si>
  <si>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</si>
  <si>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</si>
  <si>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</si>
  <si>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</si>
  <si>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</si>
  <si>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</si>
  <si>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</si>
  <si>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</si>
  <si>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</si>
  <si>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</si>
  <si>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</si>
  <si>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</si>
  <si>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</si>
  <si>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</si>
  <si>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</si>
  <si>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</si>
  <si>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</si>
  <si>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</si>
  <si>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</si>
  <si>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</si>
  <si>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</si>
  <si>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</si>
  <si>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</si>
  <si>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</si>
  <si>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</si>
  <si>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</si>
  <si>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</si>
  <si>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</si>
  <si>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</si>
  <si>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</si>
  <si>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</si>
  <si>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</si>
  <si>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</si>
  <si>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</si>
  <si>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</si>
  <si>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</si>
  <si>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</si>
  <si>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</si>
  <si>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</si>
  <si>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</si>
  <si>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</si>
  <si>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</si>
  <si>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</si>
  <si>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</si>
  <si>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</si>
  <si>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</si>
  <si>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</si>
  <si>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</si>
  <si>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</si>
  <si>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</si>
  <si>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</si>
  <si>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</si>
  <si>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</si>
  <si>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</si>
  <si>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</si>
  <si>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</si>
  <si>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</si>
  <si>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</si>
  <si>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</si>
  <si>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</si>
  <si>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</si>
  <si>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</si>
  <si>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</si>
  <si>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</si>
  <si>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</si>
  <si>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</si>
  <si>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</si>
  <si>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</si>
  <si>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</si>
  <si>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</si>
  <si>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</si>
  <si>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</si>
  <si>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</si>
  <si>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</si>
  <si>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</si>
  <si>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</si>
  <si>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</si>
  <si>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</si>
  <si>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</si>
  <si>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</si>
  <si>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</si>
  <si>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</si>
  <si>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</si>
  <si>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</si>
  <si>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</si>
  <si>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</si>
  <si>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</si>
  <si>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</si>
  <si>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</si>
  <si>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</si>
  <si>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</si>
  <si>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</si>
  <si>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</si>
  <si>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</si>
  <si>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</si>
  <si>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</si>
  <si>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</si>
  <si>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</si>
  <si>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</si>
  <si>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</si>
  <si>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</si>
  <si>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</si>
  <si>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</si>
  <si>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</si>
  <si>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</si>
  <si>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</si>
  <si>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</si>
  <si>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</si>
  <si>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</si>
  <si>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</si>
  <si>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</si>
  <si>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</si>
  <si>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</si>
  <si>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</si>
  <si>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</si>
  <si>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</si>
  <si>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</si>
  <si>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</si>
  <si>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</si>
  <si>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</si>
  <si>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</si>
  <si>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</si>
  <si>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</si>
  <si>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</si>
  <si>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</si>
  <si>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</si>
  <si>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</si>
  <si>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</si>
  <si>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</si>
  <si>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</si>
  <si>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</si>
  <si>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</si>
  <si>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</si>
  <si>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</si>
  <si>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</si>
  <si>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</si>
  <si>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</si>
  <si>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</si>
  <si>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</si>
  <si>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</si>
  <si>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</si>
  <si>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</si>
  <si>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</si>
  <si>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</si>
  <si>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</si>
  <si>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</si>
  <si>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</si>
  <si>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</si>
  <si>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</si>
  <si>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</si>
  <si>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</si>
  <si>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</si>
  <si>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</si>
  <si>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</si>
  <si>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</si>
  <si>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</si>
  <si>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</si>
  <si>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</si>
  <si>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</si>
  <si>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</si>
  <si>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</si>
  <si>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</si>
  <si>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</si>
  <si>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</si>
  <si>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</si>
  <si>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</si>
  <si>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</si>
  <si>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</si>
  <si>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</si>
  <si>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</si>
  <si>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</si>
  <si>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</si>
  <si>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</si>
  <si>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</si>
  <si>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</si>
  <si>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</si>
  <si>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</si>
  <si>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</si>
  <si>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</si>
  <si>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</si>
  <si>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</si>
  <si>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</si>
  <si>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</si>
  <si>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</si>
  <si>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</si>
  <si>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</si>
  <si>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</si>
  <si>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</si>
  <si>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</si>
  <si>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</si>
  <si>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</si>
  <si>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</si>
  <si>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</si>
  <si>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</si>
  <si>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</si>
  <si>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</si>
  <si>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</si>
  <si>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</si>
  <si>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</si>
  <si>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</si>
  <si>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</si>
  <si>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</si>
  <si>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</si>
  <si>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</si>
  <si>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</si>
  <si>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</si>
  <si>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</si>
  <si>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</si>
  <si>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</si>
  <si>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</si>
  <si>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</si>
  <si>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</si>
  <si>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</si>
  <si>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</si>
  <si>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</si>
  <si>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</si>
  <si>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</si>
  <si>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</si>
  <si>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</si>
  <si>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</si>
  <si>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</si>
  <si>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</si>
  <si>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</si>
  <si>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</si>
  <si>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</si>
  <si>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</si>
  <si>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</si>
  <si>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</si>
  <si>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</si>
  <si>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</si>
  <si>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</si>
  <si>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</si>
  <si>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</si>
  <si>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</si>
  <si>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</si>
  <si>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</si>
  <si>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</si>
  <si>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</si>
  <si>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</si>
  <si>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</si>
  <si>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</si>
  <si>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</si>
  <si>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</si>
  <si>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</si>
  <si>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</si>
  <si>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</si>
  <si>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</si>
  <si>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</si>
  <si>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</si>
  <si>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</si>
  <si>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</si>
  <si>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</si>
  <si>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</si>
  <si>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</si>
  <si>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</si>
  <si>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</si>
  <si>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</si>
  <si>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</si>
  <si>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</si>
  <si>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</si>
  <si>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</si>
  <si>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</si>
  <si>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</si>
  <si>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</si>
  <si>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</si>
  <si>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</si>
  <si>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</si>
  <si>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</si>
  <si>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</si>
  <si>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</si>
  <si>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</si>
  <si>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</si>
  <si>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</si>
  <si>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</si>
  <si>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</si>
  <si>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</si>
  <si>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</si>
  <si>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</si>
  <si>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</si>
  <si>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</si>
  <si>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</si>
  <si>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</si>
  <si>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</si>
  <si>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</si>
  <si>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</si>
  <si>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</si>
  <si>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</si>
  <si>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</si>
  <si>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</si>
  <si>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</si>
  <si>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</si>
  <si>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</si>
  <si>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</si>
  <si>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</si>
  <si>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</si>
  <si>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</si>
  <si>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</si>
  <si>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</si>
  <si>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</si>
  <si>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</si>
  <si>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</si>
  <si>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</si>
  <si>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</si>
  <si>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</si>
  <si>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</si>
  <si>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</si>
  <si>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</si>
  <si>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</si>
  <si>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</si>
  <si>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</si>
  <si>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</si>
  <si>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</si>
  <si>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</si>
  <si>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</si>
  <si>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</si>
  <si>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</si>
  <si>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</si>
  <si>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</si>
  <si>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</si>
  <si>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</si>
  <si>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</si>
  <si>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</si>
  <si>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</si>
  <si>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</si>
  <si>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</si>
  <si>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</si>
  <si>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</si>
  <si>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</si>
  <si>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</si>
  <si>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</si>
  <si>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</si>
  <si>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</si>
  <si>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</si>
  <si>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</si>
  <si>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</si>
  <si>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</si>
  <si>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</si>
  <si>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</si>
  <si>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</si>
  <si>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</si>
  <si>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</si>
  <si>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</si>
  <si>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</si>
  <si>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</si>
  <si>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</si>
  <si>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</si>
  <si>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</si>
  <si>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</si>
  <si>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</si>
  <si>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</si>
  <si>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</si>
  <si>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</si>
  <si>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</si>
  <si>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</si>
  <si>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</si>
  <si>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</si>
  <si>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</si>
  <si>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</si>
  <si>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</si>
  <si>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</si>
  <si>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</si>
  <si>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</si>
  <si>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</si>
  <si>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</si>
  <si>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</si>
  <si>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</si>
  <si>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</si>
  <si>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</si>
  <si>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</si>
  <si>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</si>
  <si>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</si>
  <si>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</si>
  <si>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</si>
  <si>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</si>
  <si>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</si>
  <si>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</si>
  <si>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</si>
  <si>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</si>
  <si>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</si>
  <si>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</si>
  <si>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</si>
  <si>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</si>
  <si>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</si>
  <si>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</si>
  <si>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</si>
  <si>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</si>
  <si>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</si>
  <si>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</si>
  <si>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</si>
  <si>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</si>
  <si>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</si>
  <si>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</si>
  <si>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</si>
  <si>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</si>
  <si>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</si>
  <si>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</si>
  <si>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</si>
  <si>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</si>
  <si>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</si>
  <si>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</si>
  <si>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</si>
  <si>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</si>
  <si>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</si>
  <si>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</si>
  <si>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</si>
  <si>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</si>
  <si>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</si>
  <si>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</si>
  <si>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</si>
  <si>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</si>
  <si>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</si>
  <si>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</si>
  <si>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</si>
  <si>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</si>
  <si>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</si>
  <si>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</si>
  <si>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</si>
  <si>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</si>
  <si>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</si>
  <si>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</si>
  <si>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</si>
  <si>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</si>
  <si>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</si>
  <si>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</si>
  <si>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</si>
  <si>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</si>
  <si>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</si>
  <si>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</si>
  <si>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</si>
  <si>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</si>
  <si>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</si>
  <si>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</si>
  <si>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</si>
  <si>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</si>
  <si>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</si>
  <si>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</si>
  <si>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</si>
  <si>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</si>
  <si>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</si>
  <si>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</si>
  <si>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</si>
  <si>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</si>
  <si>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</si>
  <si>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</si>
  <si>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</si>
  <si>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</si>
  <si>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</si>
  <si>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</si>
  <si>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</si>
  <si>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</si>
  <si>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</si>
  <si>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</si>
  <si>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</si>
  <si>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</si>
  <si>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</si>
  <si>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</si>
  <si>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</si>
  <si>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</si>
  <si>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</si>
  <si>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</si>
  <si>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</si>
  <si>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</si>
  <si>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</si>
  <si>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</si>
  <si>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</si>
  <si>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</si>
  <si>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</si>
  <si>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</si>
  <si>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</si>
  <si>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</si>
  <si>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</si>
  <si>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</si>
  <si>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</si>
  <si>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</si>
  <si>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</si>
  <si>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</si>
  <si>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</si>
  <si>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</si>
  <si>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</si>
  <si>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</si>
  <si>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</si>
  <si>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</si>
  <si>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</si>
  <si>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</si>
  <si>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</si>
  <si>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</si>
  <si>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</si>
  <si>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</si>
  <si>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</si>
  <si>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</si>
  <si>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</si>
  <si>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</si>
  <si>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</si>
  <si>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</si>
  <si>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</si>
  <si>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</si>
  <si>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</si>
  <si>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</si>
  <si>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</si>
  <si>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</si>
  <si>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</si>
  <si>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</si>
  <si>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</si>
  <si>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</si>
  <si>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</si>
  <si>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</si>
  <si>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</si>
  <si>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</si>
  <si>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</si>
  <si>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</si>
  <si>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</si>
  <si>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</si>
  <si>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</si>
  <si>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</si>
  <si>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</si>
  <si>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</si>
  <si>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</si>
  <si>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</si>
  <si>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</si>
  <si>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</si>
  <si>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</si>
  <si>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</si>
  <si>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</si>
  <si>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</si>
  <si>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</si>
  <si>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</si>
  <si>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</si>
  <si>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</si>
  <si>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</si>
  <si>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</si>
  <si>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</si>
  <si>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</si>
  <si>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</si>
  <si>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</si>
  <si>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</si>
  <si>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</si>
  <si>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</si>
  <si>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</si>
  <si>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</si>
  <si>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</si>
  <si>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</si>
  <si>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</si>
  <si>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</si>
  <si>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</si>
  <si>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</si>
  <si>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</si>
  <si>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</si>
  <si>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</si>
  <si>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</si>
  <si>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</si>
  <si>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</si>
  <si>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</si>
  <si>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</si>
  <si>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</si>
  <si>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</si>
  <si>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</si>
  <si>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</si>
  <si>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</si>
  <si>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</si>
  <si>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</si>
  <si>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</si>
  <si>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</si>
  <si>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</si>
  <si>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</si>
  <si>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</si>
  <si>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</si>
  <si>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</si>
  <si>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</si>
  <si>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</si>
  <si>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</si>
  <si>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</si>
  <si>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</si>
  <si>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</si>
  <si>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</si>
  <si>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</si>
  <si>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</si>
  <si>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</si>
  <si>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</si>
  <si>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</si>
  <si>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</si>
  <si>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</si>
  <si>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</si>
  <si>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</si>
  <si>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</si>
  <si>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</si>
  <si>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</si>
  <si>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</si>
  <si>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</si>
  <si>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</si>
  <si>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</si>
  <si>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</si>
  <si>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</si>
  <si>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</si>
  <si>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</si>
  <si>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</si>
  <si>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</si>
  <si>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</si>
  <si>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</si>
  <si>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</si>
  <si>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</si>
  <si>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</si>
  <si>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</si>
  <si>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</si>
  <si>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</si>
  <si>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</si>
  <si>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</si>
  <si>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</si>
  <si>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</si>
  <si>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</si>
  <si>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</si>
  <si>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</si>
  <si>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</si>
  <si>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</si>
  <si>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</si>
  <si>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</si>
  <si>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</si>
  <si>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</si>
  <si>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</si>
  <si>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</si>
  <si>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</si>
  <si>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</si>
  <si>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</si>
  <si>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</si>
  <si>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</si>
  <si>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</si>
  <si>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</si>
  <si>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</si>
  <si>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</si>
  <si>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</si>
  <si>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</si>
  <si>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</si>
  <si>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</si>
  <si>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</si>
  <si>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</si>
  <si>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</si>
  <si>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</si>
  <si>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</si>
  <si>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</si>
  <si>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</si>
  <si>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</si>
  <si>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</si>
  <si>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</si>
  <si>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</si>
  <si>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</si>
  <si>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</si>
  <si>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</si>
  <si>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</si>
  <si>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</si>
  <si>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</si>
  <si>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</si>
  <si>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</si>
  <si>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</si>
  <si>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</si>
  <si>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</si>
  <si>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</si>
  <si>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</si>
  <si>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</si>
  <si>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</si>
  <si>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</si>
  <si>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</si>
  <si>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</si>
  <si>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</si>
  <si>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</si>
  <si>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</si>
  <si>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</si>
  <si>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</si>
  <si>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</si>
  <si>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</si>
  <si>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</si>
  <si>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</si>
  <si>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</si>
  <si>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</si>
  <si>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</si>
  <si>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</si>
  <si>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</si>
  <si>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</si>
  <si>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</si>
  <si>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</si>
  <si>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</si>
  <si>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</si>
  <si>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</si>
  <si>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</si>
  <si>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</si>
  <si>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</si>
  <si>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</si>
  <si>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</si>
  <si>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</si>
  <si>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</si>
  <si>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</si>
  <si>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</si>
  <si>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</si>
  <si>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</si>
  <si>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</si>
  <si>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</si>
  <si>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</si>
  <si>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</si>
  <si>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</si>
  <si>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</si>
  <si>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</si>
  <si>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</si>
  <si>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</si>
  <si>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</si>
  <si>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</si>
  <si>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</si>
  <si>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</si>
  <si>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</si>
  <si>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</si>
  <si>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</si>
  <si>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</si>
  <si>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</si>
  <si>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</si>
  <si>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</si>
  <si>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</si>
  <si>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</si>
  <si>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</si>
  <si>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</si>
  <si>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</si>
  <si>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</si>
  <si>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</si>
  <si>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</si>
  <si>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</si>
  <si>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</si>
  <si>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</si>
  <si>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</si>
  <si>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</si>
  <si>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</si>
  <si>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</si>
  <si>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</si>
  <si>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</si>
  <si>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</si>
  <si>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</si>
  <si>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</si>
  <si>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</si>
  <si>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</si>
  <si>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</si>
  <si>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</si>
  <si>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</si>
  <si>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</si>
  <si>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</si>
  <si>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</si>
  <si>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</si>
  <si>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</si>
  <si>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</si>
  <si>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</si>
  <si>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</si>
  <si>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</si>
  <si>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</si>
  <si>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</si>
  <si>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</si>
  <si>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</si>
  <si>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</si>
  <si>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</si>
  <si>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</si>
  <si>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</si>
  <si>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</si>
  <si>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</si>
  <si>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</si>
  <si>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</si>
  <si>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</si>
  <si>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</si>
  <si>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</si>
  <si>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</si>
  <si>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</si>
  <si>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</si>
  <si>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</si>
  <si>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</si>
  <si>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</si>
  <si>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</si>
  <si>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</si>
  <si>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</si>
  <si>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</si>
  <si>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</si>
  <si>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</si>
  <si>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</si>
  <si>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</si>
  <si>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</si>
  <si>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</si>
  <si>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</si>
  <si>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</si>
  <si>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</si>
  <si>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</si>
  <si>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</si>
  <si>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</si>
  <si>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</si>
  <si>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</si>
  <si>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</si>
  <si>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</si>
  <si>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</si>
  <si>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</si>
  <si>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</si>
  <si>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</si>
  <si>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</si>
  <si>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</si>
  <si>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</si>
  <si>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</si>
  <si>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</si>
  <si>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</si>
  <si>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</si>
  <si>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</si>
  <si>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</si>
  <si>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</si>
  <si>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</si>
  <si>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</si>
  <si>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</si>
  <si>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</si>
  <si>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</si>
  <si>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</si>
  <si>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</si>
  <si>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</si>
  <si>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</si>
  <si>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</si>
  <si>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</si>
  <si>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</si>
  <si>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</si>
  <si>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</si>
  <si>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</si>
  <si>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</si>
  <si>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</si>
  <si>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</si>
  <si>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</si>
  <si>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</si>
  <si>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</si>
  <si>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</si>
  <si>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</si>
  <si>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</si>
  <si>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</si>
  <si>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</si>
  <si>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</si>
  <si>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</si>
  <si>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</si>
  <si>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</si>
  <si>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</si>
  <si>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</si>
  <si>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</si>
  <si>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</si>
  <si>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</si>
  <si>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</si>
  <si>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</si>
  <si>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</si>
  <si>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</si>
  <si>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</si>
  <si>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</si>
  <si>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</si>
  <si>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</si>
  <si>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</si>
  <si>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</si>
  <si>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</si>
  <si>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</si>
  <si>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</si>
  <si>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</si>
  <si>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</si>
  <si>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</si>
  <si>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</si>
  <si>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</si>
  <si>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</si>
  <si>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</si>
  <si>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</si>
  <si>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</si>
  <si>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</si>
  <si>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</si>
  <si>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</si>
  <si>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</si>
  <si>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</si>
  <si>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</si>
  <si>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</si>
  <si>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</si>
  <si>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</si>
  <si>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</si>
  <si>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</si>
  <si>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</si>
  <si>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</si>
  <si>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</si>
  <si>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</si>
  <si>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</si>
  <si>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</si>
  <si>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</si>
  <si>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</si>
  <si>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</si>
  <si>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</si>
  <si>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</si>
  <si>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</si>
  <si>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</si>
  <si>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</si>
  <si>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</si>
  <si>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</si>
  <si>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</si>
  <si>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</si>
  <si>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</si>
  <si>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</si>
  <si>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</si>
  <si>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</si>
  <si>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</si>
  <si>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</si>
  <si>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</si>
  <si>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</si>
  <si>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</si>
  <si>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</si>
  <si>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</si>
  <si>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</si>
  <si>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</si>
  <si>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</si>
  <si>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</si>
  <si>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</si>
  <si>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</si>
  <si>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</si>
  <si>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</si>
  <si>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</si>
  <si>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</si>
  <si>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</si>
  <si>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</si>
  <si>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</si>
  <si>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</si>
  <si>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</si>
  <si>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</si>
  <si>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</si>
  <si>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</si>
  <si>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</si>
  <si>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</si>
  <si>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</si>
  <si>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</si>
  <si>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</si>
  <si>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</si>
  <si>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</si>
  <si>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</si>
  <si>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</si>
  <si>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</si>
  <si>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</si>
  <si>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</si>
  <si>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</si>
  <si>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</si>
  <si>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</si>
  <si>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</si>
  <si>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</si>
  <si>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</si>
  <si>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</si>
  <si>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</si>
  <si>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</si>
  <si>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</si>
  <si>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</si>
  <si>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</si>
  <si>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</si>
  <si>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</si>
  <si>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</si>
  <si>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</si>
  <si>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</si>
  <si>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</si>
  <si>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</si>
  <si>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</si>
  <si>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</si>
  <si>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</si>
  <si>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</si>
  <si>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</si>
  <si>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</si>
  <si>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</si>
  <si>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</si>
  <si>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</si>
  <si>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</si>
  <si>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</si>
  <si>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</si>
  <si>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</si>
  <si>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</si>
  <si>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</si>
  <si>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</si>
  <si>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</si>
  <si>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</si>
  <si>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</si>
  <si>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</si>
  <si>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</si>
  <si>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</si>
  <si>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</si>
  <si>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</si>
  <si>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</si>
  <si>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</si>
  <si>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</si>
  <si>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</si>
  <si>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</si>
  <si>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</si>
  <si>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</si>
  <si>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</si>
  <si>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</si>
  <si>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</si>
  <si>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</si>
  <si>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</si>
  <si>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</si>
  <si>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</si>
  <si>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</si>
  <si>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</si>
  <si>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</si>
  <si>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</si>
  <si>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</si>
  <si>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</si>
  <si>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</si>
  <si>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</si>
  <si>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</si>
  <si>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</si>
  <si>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</si>
  <si>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</si>
  <si>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</si>
  <si>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</si>
  <si>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</si>
  <si>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</si>
  <si>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</si>
  <si>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</si>
  <si>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</si>
  <si>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</si>
  <si>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</si>
  <si>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</si>
  <si>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</si>
  <si>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</si>
  <si>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</si>
  <si>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</si>
  <si>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</si>
  <si>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</si>
  <si>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</si>
  <si>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</si>
  <si>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</si>
  <si>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</si>
  <si>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</si>
  <si>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</si>
  <si>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</si>
  <si>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</si>
  <si>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</si>
  <si>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</si>
  <si>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</si>
  <si>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</si>
  <si>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</si>
  <si>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</si>
  <si>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</si>
  <si>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</si>
  <si>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</si>
  <si>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</si>
  <si>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</si>
  <si>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</si>
  <si>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</si>
  <si>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</si>
  <si>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</si>
  <si>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</si>
  <si>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</si>
  <si>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</si>
  <si>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</si>
  <si>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</si>
  <si>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</si>
  <si>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</si>
  <si>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</si>
  <si>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</si>
  <si>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</si>
  <si>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</si>
  <si>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</si>
  <si>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</si>
  <si>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</si>
  <si>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</si>
  <si>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</si>
  <si>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</si>
  <si>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</si>
  <si>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</si>
  <si>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</si>
  <si>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</si>
  <si>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</si>
  <si>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</si>
  <si>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</si>
  <si>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</si>
  <si>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</si>
  <si>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</si>
  <si>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</si>
  <si>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</si>
  <si>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</si>
  <si>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</si>
  <si>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</si>
  <si>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</si>
  <si>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</si>
  <si>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</si>
  <si>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</si>
  <si>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</si>
  <si>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</si>
  <si>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</si>
  <si>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</si>
  <si>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</si>
  <si>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</si>
  <si>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</si>
  <si>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</si>
  <si>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</si>
  <si>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</si>
  <si>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</si>
  <si>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</si>
  <si>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</si>
  <si>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</si>
  <si>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</si>
  <si>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</si>
  <si>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</si>
  <si>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</si>
  <si>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</si>
  <si>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</si>
  <si>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</si>
  <si>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</si>
  <si>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</si>
  <si>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</si>
  <si>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</si>
  <si>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</si>
  <si>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</si>
  <si>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</si>
  <si>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</si>
  <si>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</si>
  <si>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</si>
  <si>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</si>
  <si>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</si>
  <si>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</si>
  <si>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</si>
  <si>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</si>
  <si>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</si>
  <si>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</si>
  <si>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</si>
  <si>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</si>
  <si>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</si>
  <si>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</si>
  <si>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</si>
  <si>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</si>
  <si>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</si>
  <si>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</si>
  <si>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</si>
  <si>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</si>
  <si>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</si>
  <si>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</si>
  <si>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</si>
  <si>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</si>
  <si>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</si>
  <si>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</si>
  <si>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</si>
  <si>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</si>
  <si>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</si>
  <si>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</si>
  <si>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</si>
  <si>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</si>
  <si>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</si>
  <si>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</si>
  <si>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</si>
  <si>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</si>
  <si>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</si>
  <si>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</si>
  <si>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</si>
  <si>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</si>
  <si>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</si>
  <si>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</si>
  <si>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</si>
  <si>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</si>
  <si>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</si>
  <si>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</si>
  <si>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</si>
  <si>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</si>
  <si>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</si>
  <si>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</si>
  <si>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</si>
  <si>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</si>
  <si>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</si>
  <si>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</si>
  <si>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</si>
  <si>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</si>
  <si>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</si>
  <si>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</si>
  <si>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</si>
  <si>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</si>
  <si>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</si>
  <si>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</si>
  <si>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</si>
  <si>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</si>
  <si>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</si>
  <si>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</si>
  <si>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</si>
  <si>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</si>
  <si>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</si>
  <si>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</si>
  <si>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</si>
  <si>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</si>
  <si>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</si>
  <si>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</si>
  <si>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</si>
  <si>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</si>
  <si>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</si>
  <si>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</si>
  <si>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</si>
  <si>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</si>
  <si>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</si>
  <si>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</si>
  <si>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</si>
  <si>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</si>
  <si>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</si>
  <si>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</si>
  <si>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</si>
  <si>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</si>
  <si>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</si>
  <si>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</si>
  <si>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</si>
  <si>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</si>
  <si>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</si>
  <si>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</si>
  <si>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</si>
  <si>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</si>
  <si>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</si>
  <si>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</si>
  <si>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</si>
  <si>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</si>
  <si>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</si>
  <si>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</si>
  <si>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</si>
  <si>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</si>
  <si>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</si>
  <si>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</si>
  <si>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</si>
  <si>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</si>
  <si>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</si>
  <si>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</si>
  <si>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</si>
  <si>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</si>
  <si>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</si>
  <si>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</si>
  <si>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</si>
  <si>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</si>
  <si>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</si>
  <si>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</si>
  <si>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</si>
  <si>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</si>
  <si>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</si>
  <si>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</si>
  <si>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</si>
  <si>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</si>
  <si>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</si>
  <si>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</si>
  <si>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</si>
  <si>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</si>
  <si>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</si>
  <si>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</si>
  <si>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</si>
  <si>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</si>
  <si>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</si>
  <si>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</si>
  <si>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</si>
  <si>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</si>
  <si>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</si>
  <si>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</si>
  <si>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</si>
  <si>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</si>
  <si>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</si>
  <si>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</si>
  <si>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</si>
  <si>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</si>
  <si>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</si>
  <si>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</si>
  <si>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</si>
  <si>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</si>
  <si>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</si>
  <si>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</si>
  <si>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</si>
  <si>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</si>
  <si>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</si>
  <si>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</si>
  <si>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</si>
  <si>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</si>
  <si>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</si>
  <si>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</si>
  <si>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</si>
  <si>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</si>
  <si>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</si>
  <si>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</si>
  <si>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</si>
  <si>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</si>
  <si>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</si>
  <si>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</si>
  <si>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</si>
  <si>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</si>
  <si>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</si>
  <si>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</si>
  <si>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</si>
  <si>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</si>
  <si>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</si>
  <si>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</si>
  <si>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</si>
  <si>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</si>
  <si>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</si>
  <si>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</si>
  <si>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</si>
  <si>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</si>
  <si>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</si>
  <si>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</si>
  <si>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</si>
  <si>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</si>
  <si>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</si>
  <si>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</si>
  <si>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</si>
  <si>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</si>
  <si>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</si>
  <si>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</si>
  <si>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</si>
  <si>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</si>
  <si>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</si>
  <si>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</si>
  <si>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</si>
  <si>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</si>
  <si>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</si>
  <si>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</si>
  <si>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</si>
  <si>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</si>
  <si>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</si>
  <si>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</si>
  <si>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</si>
  <si>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</si>
  <si>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</si>
  <si>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</si>
  <si>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</si>
  <si>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</si>
  <si>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</si>
  <si>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</si>
  <si>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</si>
  <si>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</si>
  <si>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</si>
  <si>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</si>
  <si>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</si>
  <si>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</si>
  <si>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</si>
  <si>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</si>
  <si>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</si>
  <si>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</si>
  <si>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</si>
  <si>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</si>
  <si>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</si>
  <si>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</si>
  <si>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</si>
  <si>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</si>
  <si>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</si>
  <si>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</si>
  <si>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</si>
  <si>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</si>
  <si>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</si>
  <si>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</si>
  <si>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</si>
  <si>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</si>
  <si>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</si>
  <si>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</si>
  <si>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</si>
  <si>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</si>
  <si>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</si>
  <si>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</si>
  <si>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</si>
  <si>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</si>
  <si>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</si>
  <si>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</si>
  <si>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</si>
  <si>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</si>
  <si>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</si>
  <si>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</si>
  <si>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</si>
  <si>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</si>
  <si>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</si>
  <si>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</si>
  <si>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</si>
  <si>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</si>
  <si>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</si>
  <si>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</si>
  <si>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</si>
  <si>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</si>
  <si>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</si>
  <si>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</si>
  <si>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</si>
  <si>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</si>
  <si>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</si>
  <si>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</si>
  <si>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</si>
  <si>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</si>
  <si>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</si>
  <si>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</si>
  <si>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</si>
  <si>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</si>
  <si>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</si>
  <si>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</si>
  <si>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</si>
  <si>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</si>
  <si>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</si>
  <si>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</si>
  <si>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</si>
  <si>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</si>
  <si>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</si>
  <si>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</si>
  <si>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</si>
  <si>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</si>
  <si>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</si>
  <si>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</si>
  <si>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</si>
  <si>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</si>
  <si>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</si>
  <si>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</si>
  <si>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</si>
  <si>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</si>
  <si>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</si>
  <si>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</si>
  <si>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</si>
  <si>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</si>
  <si>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</si>
  <si>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</si>
  <si>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</si>
  <si>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</si>
  <si>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</si>
  <si>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</si>
  <si>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</si>
  <si>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</si>
  <si>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</si>
  <si>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</si>
  <si>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</si>
  <si>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</si>
  <si>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</si>
  <si>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</si>
  <si>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</si>
  <si>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</si>
  <si>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</si>
  <si>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</si>
  <si>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</si>
  <si>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</si>
  <si>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</si>
  <si>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</si>
  <si>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</si>
  <si>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</si>
  <si>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</si>
  <si>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</si>
  <si>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</si>
  <si>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</si>
  <si>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</si>
  <si>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</si>
  <si>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</si>
  <si>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</si>
  <si>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</si>
  <si>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</si>
  <si>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</si>
  <si>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</si>
  <si>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</si>
  <si>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</si>
  <si>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</si>
  <si>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</si>
  <si>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</si>
  <si>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</si>
  <si>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</si>
  <si>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</si>
  <si>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</si>
  <si>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</si>
  <si>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</si>
  <si>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</si>
  <si>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</si>
  <si>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</si>
  <si>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</si>
  <si>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</si>
  <si>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</si>
  <si>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</si>
  <si>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</si>
  <si>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</si>
  <si>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</si>
  <si>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</si>
  <si>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</si>
  <si>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</si>
  <si>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</si>
  <si>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</si>
  <si>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</si>
  <si>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</si>
  <si>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</si>
  <si>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</si>
  <si>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</si>
  <si>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</si>
  <si>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</si>
  <si>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</si>
  <si>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</si>
  <si>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</si>
  <si>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</si>
  <si>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</si>
  <si>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</si>
  <si>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</si>
  <si>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</si>
  <si>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</si>
  <si>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</si>
  <si>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</si>
  <si>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</si>
  <si>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</si>
  <si>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</si>
  <si>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</si>
  <si>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</si>
  <si>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</si>
  <si>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</si>
  <si>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</si>
  <si>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</si>
  <si>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</si>
  <si>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</si>
  <si>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</si>
  <si>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</si>
  <si>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</si>
  <si>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</si>
  <si>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</si>
  <si>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</si>
  <si>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</si>
  <si>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</si>
  <si>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</si>
  <si>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</si>
  <si>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</si>
  <si>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</si>
  <si>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</si>
  <si>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</si>
  <si>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</si>
  <si>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</si>
  <si>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</si>
  <si>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</si>
  <si>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</si>
  <si>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</si>
  <si>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</si>
  <si>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</si>
  <si>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</si>
  <si>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</si>
  <si>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</si>
  <si>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</si>
  <si>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</si>
  <si>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</si>
  <si>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</si>
  <si>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</si>
  <si>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</si>
  <si>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</si>
  <si>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</si>
  <si>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</si>
  <si>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</si>
  <si>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</si>
  <si>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</si>
  <si>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</si>
  <si>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</si>
  <si>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</si>
  <si>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</si>
  <si>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</si>
  <si>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</si>
  <si>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</si>
  <si>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</si>
  <si>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</si>
  <si>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</si>
  <si>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</si>
  <si>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</si>
  <si>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</si>
  <si>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</si>
  <si>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</si>
  <si>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</si>
  <si>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</si>
  <si>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</si>
  <si>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</si>
  <si>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</si>
  <si>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</si>
  <si>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</si>
  <si>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</si>
  <si>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</si>
  <si>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</si>
  <si>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</si>
  <si>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</si>
  <si>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</si>
  <si>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</si>
  <si>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</si>
  <si>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</si>
  <si>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</si>
  <si>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</si>
  <si>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</si>
  <si>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</si>
  <si>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</si>
  <si>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</si>
  <si>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</si>
  <si>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</si>
  <si>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</si>
  <si>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</si>
  <si>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</si>
  <si>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</si>
  <si>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</si>
  <si>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</si>
  <si>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</si>
  <si>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</si>
  <si>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</si>
  <si>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</si>
  <si>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</si>
  <si>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</si>
  <si>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</si>
  <si>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</si>
  <si>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</si>
  <si>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</si>
  <si>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</si>
  <si>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</si>
  <si>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</si>
  <si>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</si>
  <si>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</si>
  <si>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</si>
  <si>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</si>
  <si>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</si>
  <si>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</si>
  <si>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</si>
  <si>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</si>
  <si>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</si>
  <si>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</si>
  <si>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</si>
  <si>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</si>
  <si>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</si>
  <si>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</si>
  <si>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</si>
  <si>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</si>
  <si>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</si>
  <si>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</si>
  <si>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</si>
  <si>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</si>
  <si>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</si>
  <si>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</si>
  <si>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</si>
  <si>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</si>
  <si>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</si>
  <si>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</si>
  <si>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</si>
  <si>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</si>
  <si>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</si>
  <si>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</si>
  <si>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</si>
  <si>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</si>
  <si>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</si>
  <si>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</si>
  <si>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</si>
  <si>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</si>
  <si>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</si>
  <si>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</si>
  <si>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</si>
  <si>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</si>
  <si>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</si>
  <si>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</si>
  <si>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</si>
  <si>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</si>
  <si>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</si>
  <si>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</si>
  <si>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</si>
  <si>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</si>
  <si>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</si>
  <si>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</si>
  <si>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</si>
  <si>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</si>
  <si>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</si>
  <si>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</si>
  <si>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</si>
  <si>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</si>
  <si>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</si>
  <si>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</si>
  <si>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</si>
  <si>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</si>
  <si>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</si>
  <si>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</si>
  <si>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</si>
  <si>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</si>
  <si>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</si>
  <si>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</si>
  <si>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</si>
  <si>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</si>
  <si>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</si>
  <si>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</si>
  <si>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</si>
  <si>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</si>
  <si>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</si>
  <si>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</si>
  <si>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</si>
  <si>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</si>
  <si>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</si>
  <si>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</si>
  <si>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</si>
  <si>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</si>
  <si>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</si>
  <si>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</si>
  <si>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</si>
  <si>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</si>
  <si>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</si>
  <si>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</si>
  <si>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</si>
  <si>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</si>
  <si>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</si>
  <si>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</si>
  <si>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</si>
  <si>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</si>
  <si>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</si>
  <si>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</si>
  <si>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</si>
  <si>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</si>
  <si>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</si>
  <si>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</si>
  <si>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</si>
  <si>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</si>
  <si>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</si>
  <si>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</si>
  <si>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</si>
  <si>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</si>
  <si>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</si>
  <si>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</si>
  <si>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</si>
  <si>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</si>
  <si>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</si>
  <si>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</si>
  <si>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</si>
  <si>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</si>
  <si>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</si>
  <si>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</si>
  <si>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</si>
  <si>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</si>
  <si>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</si>
  <si>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</si>
  <si>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</si>
  <si>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</si>
  <si>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</si>
  <si>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</si>
  <si>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</si>
  <si>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</si>
  <si>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</si>
  <si>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</si>
  <si>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</si>
  <si>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</si>
  <si>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</si>
  <si>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</si>
  <si>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</si>
  <si>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</si>
  <si>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</si>
  <si>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</si>
  <si>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</si>
  <si>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</si>
  <si>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</si>
  <si>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</si>
  <si>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</si>
  <si>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</si>
  <si>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</si>
  <si>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</si>
  <si>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</si>
  <si>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</si>
  <si>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</si>
  <si>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</si>
  <si>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</si>
  <si>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</si>
  <si>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</si>
  <si>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</si>
  <si>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</si>
  <si>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</si>
  <si>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</si>
  <si>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</si>
  <si>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</si>
  <si>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</si>
  <si>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</si>
  <si>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</si>
  <si>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</si>
  <si>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</si>
  <si>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</si>
  <si>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</si>
  <si>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</si>
  <si>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</si>
  <si>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</si>
  <si>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</si>
  <si>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</si>
  <si>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</si>
  <si>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</si>
  <si>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</si>
  <si>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</si>
  <si>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</si>
  <si>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</si>
  <si>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</si>
  <si>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</si>
  <si>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</si>
  <si>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</si>
  <si>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</si>
  <si>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</si>
  <si>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</si>
  <si>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</si>
  <si>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</si>
  <si>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</si>
  <si>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</si>
  <si>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</si>
  <si>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</si>
  <si>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</si>
  <si>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</si>
  <si>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</si>
  <si>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</si>
  <si>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</si>
  <si>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</si>
  <si>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</si>
  <si>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</si>
  <si>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</si>
  <si>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</si>
  <si>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</si>
  <si>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</si>
  <si>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</si>
  <si>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</si>
  <si>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</si>
  <si>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</si>
  <si>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</si>
  <si>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</si>
  <si>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</si>
  <si>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</si>
  <si>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</si>
  <si>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</si>
  <si>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</si>
  <si>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</si>
  <si>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</si>
  <si>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</si>
  <si>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</si>
  <si>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</si>
  <si>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</si>
  <si>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</si>
  <si>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</si>
  <si>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</si>
  <si>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</si>
  <si>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</si>
  <si>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</si>
  <si>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</si>
  <si>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</si>
  <si>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</si>
  <si>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</si>
  <si>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</si>
  <si>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</si>
  <si>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</si>
  <si>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</si>
  <si>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</si>
  <si>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</si>
  <si>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</si>
  <si>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</si>
  <si>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</si>
  <si>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</si>
  <si>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</si>
  <si>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</si>
  <si>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</si>
  <si>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</si>
  <si>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</si>
  <si>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</si>
  <si>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</si>
  <si>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</si>
  <si>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</si>
  <si>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</si>
  <si>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</si>
  <si>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</si>
  <si>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</si>
  <si>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</si>
  <si>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</si>
  <si>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</si>
  <si>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</si>
  <si>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</si>
  <si>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</si>
  <si>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</si>
  <si>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</si>
  <si>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</si>
  <si>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</si>
  <si>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</si>
  <si>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</si>
  <si>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</si>
  <si>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</si>
  <si>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</si>
  <si>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</si>
  <si>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</si>
  <si>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</si>
  <si>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</si>
  <si>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</si>
  <si>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</si>
  <si>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</si>
  <si>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</si>
  <si>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</si>
  <si>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</si>
  <si>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</si>
  <si>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</si>
  <si>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</si>
  <si>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</si>
  <si>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</si>
  <si>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</si>
  <si>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</si>
  <si>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</si>
  <si>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</si>
  <si>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</si>
  <si>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</si>
  <si>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</si>
  <si>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</si>
  <si>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</si>
  <si>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</si>
  <si>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</si>
  <si>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</si>
  <si>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</si>
  <si>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</si>
  <si>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</si>
  <si>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</si>
  <si>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</si>
  <si>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</si>
  <si>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</si>
  <si>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</si>
  <si>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</si>
  <si>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</si>
  <si>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</si>
  <si>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</si>
  <si>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</si>
  <si>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</si>
  <si>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</si>
  <si>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</si>
  <si>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</si>
  <si>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</si>
  <si>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</si>
  <si>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</si>
  <si>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</si>
  <si>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</si>
  <si>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</si>
  <si>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</si>
  <si>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</si>
  <si>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</si>
  <si>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</si>
  <si>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</si>
  <si>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</si>
  <si>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</si>
  <si>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</si>
  <si>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</si>
  <si>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</si>
  <si>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</si>
  <si>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</si>
  <si>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</si>
  <si>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</si>
  <si>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</si>
  <si>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</si>
  <si>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</si>
  <si>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</si>
  <si>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</si>
  <si>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</si>
  <si>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</si>
  <si>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</si>
  <si>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</si>
  <si>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</si>
  <si>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</si>
  <si>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</si>
  <si>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</si>
  <si>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</si>
  <si>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</si>
  <si>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</si>
  <si>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</si>
  <si>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</si>
  <si>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</si>
  <si>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</si>
  <si>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</si>
  <si>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</si>
  <si>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</si>
  <si>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</si>
  <si>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</si>
  <si>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</si>
  <si>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</si>
  <si>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</si>
  <si>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</si>
  <si>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</si>
  <si>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</si>
  <si>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</si>
  <si>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</si>
  <si>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</si>
  <si>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</si>
  <si>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</si>
  <si>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</si>
  <si>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</si>
  <si>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</si>
  <si>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</si>
  <si>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</si>
  <si>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</si>
  <si>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</si>
  <si>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</si>
  <si>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</si>
  <si>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</si>
  <si>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</si>
  <si>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</si>
  <si>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</si>
  <si>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</si>
  <si>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</si>
  <si>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</si>
  <si>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</si>
  <si>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</si>
  <si>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</si>
  <si>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</si>
  <si>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</si>
  <si>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</si>
  <si>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</si>
  <si>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</si>
  <si>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</si>
  <si>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</si>
  <si>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</si>
  <si>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</si>
  <si>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</si>
  <si>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</si>
  <si>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</si>
  <si>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</si>
  <si>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</si>
  <si>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</si>
  <si>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</si>
  <si>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</si>
  <si>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</si>
  <si>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</si>
  <si>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</si>
  <si>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</si>
  <si>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</si>
  <si>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</si>
  <si>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</si>
  <si>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</si>
  <si>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</si>
  <si>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</si>
  <si>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</si>
  <si>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</si>
  <si>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</si>
  <si>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</si>
  <si>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</si>
  <si>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</si>
  <si>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</si>
  <si>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</si>
  <si>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</si>
  <si>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</si>
  <si>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</si>
  <si>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</si>
  <si>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</si>
  <si>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</si>
  <si>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</si>
  <si>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</si>
  <si>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</si>
  <si>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</si>
  <si>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</si>
  <si>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</si>
  <si>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</si>
  <si>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</si>
  <si>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</si>
  <si>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</si>
  <si>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</si>
  <si>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</si>
  <si>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</si>
  <si>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</si>
  <si>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</si>
  <si>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</si>
  <si>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</si>
  <si>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</si>
  <si>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</si>
  <si>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</si>
  <si>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</si>
  <si>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</si>
  <si>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</si>
  <si>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</si>
  <si>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</si>
  <si>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</si>
  <si>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</si>
  <si>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</si>
  <si>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</si>
  <si>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</si>
  <si>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</si>
  <si>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</si>
  <si>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</si>
  <si>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</si>
  <si>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</si>
  <si>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</si>
  <si>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</si>
  <si>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</si>
  <si>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</si>
  <si>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</si>
  <si>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</si>
  <si>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</si>
  <si>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</si>
  <si>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</si>
  <si>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</si>
  <si>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</si>
  <si>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</si>
  <si>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</si>
  <si>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</si>
  <si>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</si>
  <si>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</si>
  <si>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</si>
  <si>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</si>
  <si>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</si>
  <si>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</si>
  <si>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</si>
  <si>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</si>
  <si>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</si>
  <si>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</si>
  <si>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</si>
  <si>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</si>
  <si>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</si>
  <si>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</si>
  <si>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</si>
  <si>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</si>
  <si>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</si>
  <si>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</si>
  <si>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</si>
  <si>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</si>
  <si>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</si>
  <si>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</si>
  <si>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</si>
  <si>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</si>
  <si>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</si>
  <si>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</si>
  <si>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</si>
  <si>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</si>
  <si>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</si>
  <si>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</si>
  <si>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</si>
  <si>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</si>
  <si>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</si>
  <si>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</si>
  <si>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</si>
  <si>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</si>
  <si>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</si>
  <si>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</si>
  <si>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</si>
  <si>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</si>
  <si>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</si>
  <si>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</si>
  <si>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</si>
  <si>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</si>
  <si>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</si>
  <si>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</si>
  <si>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</si>
  <si>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</si>
  <si>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</si>
  <si>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</si>
  <si>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</si>
  <si>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</si>
  <si>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</si>
  <si>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</si>
  <si>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</si>
  <si>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</si>
  <si>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</si>
  <si>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</si>
  <si>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</si>
  <si>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</si>
  <si>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</si>
  <si>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</si>
  <si>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</si>
  <si>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</si>
  <si>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</si>
  <si>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</si>
  <si>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</si>
  <si>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</si>
  <si>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</si>
  <si>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</si>
  <si>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</si>
  <si>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</si>
  <si>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</si>
  <si>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</si>
  <si>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</si>
  <si>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</si>
  <si>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</si>
  <si>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</si>
  <si>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</si>
  <si>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</si>
  <si>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</si>
  <si>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</si>
  <si>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</si>
  <si>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</si>
  <si>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</si>
  <si>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</si>
  <si>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</si>
  <si>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</si>
  <si>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</si>
  <si>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</si>
  <si>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</si>
  <si>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</si>
  <si>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</si>
  <si>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</si>
  <si>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</si>
  <si>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</si>
  <si>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</si>
  <si>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</si>
  <si>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</si>
  <si>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</si>
  <si>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</si>
  <si>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</si>
  <si>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</si>
  <si>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</si>
  <si>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</si>
  <si>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</si>
  <si>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</si>
  <si>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</si>
  <si>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</si>
  <si>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</si>
  <si>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</si>
  <si>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</si>
  <si>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</si>
  <si>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</si>
  <si>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</si>
  <si>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</si>
  <si>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</si>
  <si>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</si>
  <si>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</si>
  <si>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</si>
  <si>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</si>
  <si>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</si>
  <si>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</si>
  <si>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</si>
  <si>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</si>
  <si>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</si>
  <si>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</si>
  <si>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</si>
  <si>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</si>
  <si>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</si>
  <si>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</si>
  <si>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</si>
  <si>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</si>
  <si>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</si>
  <si>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</si>
  <si>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</si>
  <si>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</si>
  <si>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</si>
  <si>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</si>
  <si>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</si>
  <si>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</si>
  <si>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</si>
  <si>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</si>
  <si>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</si>
  <si>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</si>
  <si>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</si>
  <si>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</si>
  <si>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</si>
  <si>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</si>
  <si>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</si>
  <si>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</si>
  <si>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</si>
  <si>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</si>
  <si>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</si>
  <si>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</si>
  <si>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</si>
  <si>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</si>
  <si>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</si>
  <si>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</si>
  <si>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</si>
  <si>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</si>
  <si>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</si>
  <si>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</si>
  <si>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</si>
  <si>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</si>
  <si>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</si>
  <si>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</si>
  <si>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</si>
  <si>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</si>
  <si>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</si>
  <si>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</si>
  <si>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</si>
  <si>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</si>
  <si>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</si>
  <si>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</si>
  <si>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</si>
  <si>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</si>
  <si>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</si>
  <si>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</si>
  <si>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</si>
  <si>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</si>
  <si>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</si>
  <si>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</si>
  <si>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</si>
  <si>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</si>
  <si>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</si>
  <si>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</si>
  <si>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</si>
  <si>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</si>
  <si>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</si>
  <si>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</si>
  <si>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</si>
  <si>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</si>
  <si>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</si>
  <si>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</si>
  <si>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</si>
  <si>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</si>
  <si>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</si>
  <si>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</si>
  <si>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</si>
  <si>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</si>
  <si>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</si>
  <si>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</si>
  <si>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</si>
  <si>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</si>
  <si>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</si>
  <si>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</si>
  <si>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</si>
  <si>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</si>
  <si>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</si>
  <si>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</si>
  <si>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</si>
  <si>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</si>
  <si>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</si>
  <si>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</si>
  <si>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</si>
  <si>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</si>
  <si>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</si>
  <si>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</si>
  <si>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</si>
  <si>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</si>
  <si>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</si>
  <si>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</si>
  <si>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</si>
  <si>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</si>
  <si>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</si>
  <si>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</si>
  <si>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</si>
  <si>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</si>
  <si>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</si>
  <si>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</si>
  <si>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</si>
  <si>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</si>
  <si>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</si>
  <si>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</si>
  <si>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</si>
  <si>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</si>
  <si>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</si>
  <si>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</si>
  <si>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</si>
  <si>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</si>
  <si>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</si>
  <si>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</si>
  <si>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</si>
  <si>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</si>
  <si>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</si>
  <si>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</si>
  <si>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</si>
  <si>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</si>
  <si>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</si>
  <si>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</si>
  <si>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</si>
  <si>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</si>
  <si>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</si>
  <si>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</si>
  <si>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</si>
  <si>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</si>
  <si>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</si>
  <si>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</si>
  <si>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</si>
  <si>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</si>
  <si>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</si>
  <si>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</si>
  <si>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</si>
  <si>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</si>
  <si>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</si>
  <si>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</si>
  <si>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</si>
  <si>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</si>
  <si>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</si>
  <si>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</si>
  <si>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</si>
  <si>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</si>
  <si>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</si>
  <si>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</si>
  <si>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</si>
  <si>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</si>
  <si>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</si>
  <si>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</si>
  <si>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</si>
  <si>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</si>
  <si>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</si>
  <si>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</si>
  <si>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</si>
  <si>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</si>
  <si>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</si>
  <si>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</si>
  <si>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</si>
  <si>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</si>
  <si>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</si>
  <si>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</si>
  <si>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</si>
  <si>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</si>
  <si>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</si>
  <si>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</si>
  <si>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</si>
  <si>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</si>
  <si>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</si>
  <si>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</si>
  <si>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</si>
  <si>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</si>
  <si>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</si>
  <si>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</si>
  <si>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</si>
  <si>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</si>
  <si>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</si>
  <si>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</si>
  <si>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</si>
  <si>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</si>
  <si>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</si>
  <si>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</si>
  <si>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</si>
  <si>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</si>
  <si>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</si>
  <si>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</si>
  <si>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</si>
  <si>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</si>
  <si>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</si>
  <si>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</si>
  <si>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</si>
  <si>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</si>
  <si>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</si>
  <si>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</si>
  <si>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</si>
  <si>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</si>
  <si>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</si>
  <si>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</si>
  <si>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</si>
  <si>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</si>
  <si>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</si>
  <si>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</si>
  <si>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</si>
  <si>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</si>
  <si>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</si>
  <si>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</si>
  <si>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</si>
  <si>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</si>
  <si>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</si>
  <si>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</si>
  <si>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</si>
  <si>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</si>
  <si>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</si>
  <si>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</si>
  <si>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</si>
  <si>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</si>
  <si>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</si>
  <si>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</si>
  <si>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</si>
  <si>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</si>
  <si>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</si>
  <si>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</si>
  <si>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</si>
  <si>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</si>
  <si>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</si>
  <si>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</si>
  <si>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</si>
  <si>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</si>
  <si>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</si>
  <si>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</si>
  <si>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</si>
  <si>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</si>
  <si>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</si>
  <si>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</si>
  <si>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</si>
  <si>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</si>
  <si>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</si>
  <si>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</si>
  <si>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</si>
  <si>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</si>
  <si>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</si>
  <si>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</si>
  <si>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</si>
  <si>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</si>
  <si>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</si>
  <si>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</si>
  <si>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</si>
  <si>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</si>
  <si>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</si>
  <si>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</si>
  <si>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</si>
  <si>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</si>
  <si>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</si>
  <si>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</si>
  <si>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</si>
  <si>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</si>
  <si>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</si>
  <si>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</si>
  <si>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</si>
  <si>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</si>
  <si>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</si>
  <si>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</si>
  <si>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</si>
  <si>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</si>
  <si>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</si>
  <si>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</si>
  <si>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</si>
  <si>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</si>
  <si>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</si>
  <si>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</si>
  <si>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</si>
  <si>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</si>
  <si>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</si>
  <si>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</si>
  <si>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</si>
  <si>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</si>
  <si>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</si>
  <si>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</si>
  <si>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</si>
  <si>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</si>
  <si>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</si>
  <si>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</si>
  <si>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</si>
  <si>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</si>
  <si>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</si>
  <si>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</si>
  <si>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</si>
  <si>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</si>
  <si>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</si>
  <si>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</si>
  <si>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</si>
  <si>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</si>
  <si>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</si>
  <si>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</si>
  <si>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</si>
  <si>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</si>
  <si>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</si>
  <si>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</si>
  <si>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</si>
  <si>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</si>
  <si>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</si>
  <si>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</si>
  <si>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</si>
  <si>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</si>
  <si>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</si>
  <si>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</si>
  <si>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</si>
  <si>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</si>
  <si>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</si>
  <si>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</si>
  <si>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</si>
  <si>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</si>
  <si>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</si>
  <si>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</si>
  <si>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</si>
  <si>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</si>
  <si>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</si>
  <si>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</si>
  <si>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</si>
  <si>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</si>
  <si>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</si>
  <si>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</si>
  <si>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</si>
  <si>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</si>
  <si>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</si>
  <si>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</si>
  <si>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</si>
  <si>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</si>
  <si>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</si>
  <si>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</si>
  <si>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</si>
  <si>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</si>
  <si>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</si>
  <si>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</si>
  <si>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</si>
  <si>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</si>
  <si>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</si>
  <si>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</si>
  <si>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</si>
  <si>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</si>
  <si>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</si>
  <si>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</si>
  <si>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</si>
  <si>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</si>
  <si>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</si>
  <si>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</si>
  <si>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</si>
  <si>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</si>
  <si>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</si>
  <si>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</si>
  <si>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</si>
  <si>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</si>
  <si>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</si>
  <si>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</si>
  <si>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</si>
  <si>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</si>
  <si>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</si>
  <si>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</si>
  <si>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</si>
  <si>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</si>
  <si>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</si>
  <si>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</si>
  <si>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</si>
  <si>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</si>
  <si>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</si>
  <si>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</si>
  <si>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</si>
  <si>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</si>
  <si>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</si>
  <si>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</si>
  <si>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</si>
  <si>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</si>
  <si>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</si>
  <si>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</si>
  <si>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</si>
  <si>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</si>
  <si>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</si>
  <si>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</si>
  <si>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</si>
  <si>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</si>
  <si>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</si>
  <si>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</si>
  <si>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</si>
  <si>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</si>
  <si>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</si>
  <si>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</si>
  <si>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</si>
  <si>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</si>
  <si>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</si>
  <si>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</si>
  <si>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</si>
  <si>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</si>
  <si>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</si>
  <si>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</si>
  <si>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</si>
  <si>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</si>
  <si>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</si>
  <si>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</si>
  <si>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</si>
  <si>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</si>
  <si>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</si>
  <si>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</si>
  <si>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</si>
  <si>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</si>
  <si>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</si>
  <si>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</si>
  <si>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</si>
  <si>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</si>
  <si>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</si>
  <si>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</si>
  <si>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</si>
  <si>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</si>
  <si>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</si>
  <si>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</si>
  <si>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</si>
  <si>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</si>
  <si>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</si>
  <si>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</si>
  <si>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</si>
  <si>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</si>
  <si>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</si>
  <si>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</si>
  <si>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</si>
  <si>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</si>
  <si>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</si>
  <si>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</si>
  <si>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</si>
  <si>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</si>
  <si>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</si>
  <si>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</si>
  <si>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</si>
  <si>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</si>
  <si>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</si>
  <si>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</si>
  <si>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</si>
  <si>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</si>
  <si>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</si>
  <si>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</si>
  <si>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</si>
  <si>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</si>
  <si>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</si>
  <si>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</si>
  <si>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</si>
  <si>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</si>
  <si>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</si>
  <si>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</si>
  <si>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</si>
  <si>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</si>
  <si>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</si>
  <si>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</si>
  <si>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</si>
  <si>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</si>
  <si>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</si>
  <si>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</si>
  <si>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</si>
  <si>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</si>
  <si>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</si>
  <si>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</si>
  <si>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</si>
  <si>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</si>
  <si>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</si>
  <si>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</si>
  <si>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</si>
  <si>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</si>
  <si>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</si>
  <si>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</si>
  <si>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</si>
  <si>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</si>
  <si>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</si>
  <si>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</si>
  <si>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</si>
  <si>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</si>
  <si>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</si>
  <si>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</si>
  <si>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</si>
  <si>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</si>
  <si>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</si>
  <si>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</si>
  <si>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</si>
  <si>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</si>
  <si>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</si>
  <si>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</si>
  <si>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</si>
  <si>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</si>
  <si>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</si>
  <si>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</si>
  <si>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</si>
  <si>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</si>
  <si>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</si>
  <si>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</si>
  <si>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</si>
  <si>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</si>
  <si>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</si>
  <si>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</si>
  <si>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</si>
  <si>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</si>
  <si>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</si>
  <si>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</si>
  <si>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</si>
  <si>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</si>
  <si>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</si>
  <si>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</si>
  <si>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</si>
  <si>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</si>
  <si>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</si>
  <si>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</si>
  <si>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</si>
  <si>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</si>
  <si>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</si>
  <si>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</si>
  <si>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</si>
  <si>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</si>
  <si>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</si>
  <si>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</si>
  <si>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</si>
  <si>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</si>
  <si>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</si>
  <si>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</si>
  <si>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</si>
  <si>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</si>
  <si>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</si>
  <si>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</si>
  <si>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</si>
  <si>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</si>
  <si>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</si>
  <si>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</si>
  <si>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</si>
  <si>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</si>
  <si>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</si>
  <si>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</si>
  <si>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</si>
  <si>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</si>
  <si>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</si>
  <si>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</si>
  <si>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</si>
  <si>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</si>
  <si>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</si>
  <si>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</si>
  <si>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</si>
  <si>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</si>
  <si>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</si>
  <si>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</si>
  <si>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</si>
  <si>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</si>
  <si>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</si>
  <si>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</si>
  <si>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</si>
  <si>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</si>
  <si>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</si>
  <si>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</si>
  <si>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</si>
  <si>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</si>
  <si>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</si>
  <si>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</si>
  <si>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</si>
  <si>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</si>
  <si>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</si>
  <si>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</si>
  <si>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</si>
  <si>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</si>
  <si>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</si>
  <si>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</si>
  <si>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</si>
  <si>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</si>
  <si>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</si>
  <si>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</si>
  <si>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</si>
  <si>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</si>
  <si>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</si>
  <si>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</si>
  <si>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</si>
  <si>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</si>
  <si>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</si>
  <si>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</si>
  <si>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</si>
  <si>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</si>
  <si>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</si>
  <si>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</si>
  <si>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</si>
  <si>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</si>
  <si>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</si>
  <si>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</si>
  <si>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</si>
  <si>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</si>
  <si>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</si>
  <si>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</si>
  <si>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</si>
  <si>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</si>
  <si>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</si>
  <si>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</si>
  <si>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</si>
  <si>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</si>
  <si>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</si>
  <si>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</si>
  <si>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</si>
  <si>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</si>
  <si>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</si>
  <si>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</si>
  <si>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</si>
  <si>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</si>
  <si>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</si>
  <si>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</si>
  <si>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</si>
  <si>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</si>
  <si>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</si>
  <si>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</si>
  <si>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</si>
  <si>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</si>
  <si>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</si>
  <si>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</si>
  <si>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</si>
  <si>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</si>
  <si>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</si>
  <si>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</si>
  <si>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</si>
  <si>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</si>
  <si>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</si>
  <si>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</si>
  <si>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</si>
  <si>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</si>
  <si>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</si>
  <si>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</si>
  <si>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</si>
  <si>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</si>
  <si>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</si>
  <si>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</si>
  <si>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</si>
  <si>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</si>
  <si>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</si>
  <si>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</si>
  <si>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</si>
  <si>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</si>
  <si>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</si>
  <si>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</si>
  <si>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</si>
  <si>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</si>
  <si>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</si>
  <si>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</si>
  <si>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</si>
  <si>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</si>
  <si>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</si>
  <si>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</si>
  <si>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</si>
  <si>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</si>
  <si>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</si>
  <si>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</si>
  <si>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</si>
  <si>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</si>
  <si>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</si>
  <si>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</si>
  <si>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</si>
  <si>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</si>
  <si>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</si>
  <si>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</si>
  <si>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</si>
  <si>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</si>
  <si>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</si>
  <si>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</si>
  <si>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</si>
  <si>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</si>
  <si>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</si>
  <si>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</si>
  <si>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</si>
  <si>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</si>
  <si>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</si>
  <si>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</si>
  <si>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</si>
  <si>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</si>
  <si>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</si>
  <si>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</si>
  <si>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</si>
  <si>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</si>
  <si>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</si>
  <si>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</si>
  <si>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</si>
  <si>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</si>
  <si>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</si>
  <si>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</si>
  <si>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</si>
  <si>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</si>
  <si>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</si>
  <si>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</si>
  <si>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</si>
  <si>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</si>
  <si>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</si>
  <si>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</si>
  <si>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</si>
  <si>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</si>
  <si>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</si>
  <si>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</si>
  <si>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</si>
  <si>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</si>
  <si>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</si>
  <si>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</si>
  <si>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</si>
  <si>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</si>
  <si>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</si>
  <si>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</si>
  <si>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</si>
  <si>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</si>
  <si>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</si>
  <si>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</si>
  <si>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</si>
  <si>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</si>
  <si>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</si>
  <si>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</si>
  <si>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</si>
  <si>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</si>
  <si>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</si>
  <si>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</si>
  <si>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</si>
  <si>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</si>
  <si>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</si>
  <si>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</si>
  <si>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</si>
  <si>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</si>
  <si>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</si>
  <si>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</si>
  <si>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</si>
  <si>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</si>
  <si>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</si>
  <si>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</si>
  <si>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</si>
  <si>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</si>
  <si>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</si>
  <si>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</si>
  <si>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</si>
  <si>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</si>
  <si>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</si>
  <si>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</si>
  <si>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</si>
  <si>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</si>
  <si>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</si>
  <si>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</si>
  <si>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</si>
  <si>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</si>
  <si>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</si>
  <si>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</si>
  <si>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</si>
  <si>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</si>
  <si>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</si>
  <si>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</si>
  <si>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</si>
  <si>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</si>
  <si>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</si>
  <si>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</si>
  <si>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</si>
  <si>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</si>
  <si>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</si>
  <si>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</si>
  <si>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</si>
  <si>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</si>
  <si>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</si>
  <si>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</si>
  <si>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</si>
  <si>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</si>
  <si>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</si>
  <si>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</si>
  <si>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</si>
  <si>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</si>
  <si>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</si>
  <si>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</si>
  <si>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</si>
  <si>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</si>
  <si>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</si>
  <si>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</si>
  <si>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</si>
  <si>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</si>
  <si>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</si>
  <si>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</si>
  <si>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</si>
  <si>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</si>
  <si>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</si>
  <si>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</si>
  <si>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</si>
  <si>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</si>
  <si>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</si>
  <si>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</si>
  <si>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</si>
  <si>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</si>
  <si>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</si>
  <si>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</si>
  <si>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</si>
  <si>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</si>
  <si>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</si>
  <si>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</si>
  <si>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</si>
  <si>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</si>
  <si>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</si>
  <si>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</si>
  <si>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</si>
  <si>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</si>
  <si>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</si>
  <si>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</si>
  <si>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</si>
  <si>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</si>
  <si>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</si>
  <si>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</si>
  <si>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</si>
  <si>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</si>
  <si>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</si>
  <si>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</si>
  <si>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</si>
  <si>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</si>
  <si>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</si>
  <si>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</si>
  <si>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</si>
  <si>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</si>
  <si>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</si>
  <si>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</si>
  <si>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</si>
  <si>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</si>
  <si>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</si>
  <si>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</si>
  <si>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</si>
  <si>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</si>
  <si>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</si>
  <si>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</si>
  <si>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</si>
  <si>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</si>
  <si>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</si>
  <si>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</si>
  <si>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</si>
  <si>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</si>
  <si>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</si>
  <si>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</si>
  <si>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</si>
  <si>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</si>
  <si>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</si>
  <si>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</si>
  <si>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</si>
  <si>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</si>
  <si>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</si>
  <si>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</si>
  <si>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</si>
  <si>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</si>
  <si>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</si>
  <si>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</si>
  <si>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</si>
  <si>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</si>
  <si>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</si>
  <si>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</si>
  <si>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</si>
  <si>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</si>
  <si>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</si>
  <si>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</si>
  <si>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</si>
  <si>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</si>
  <si>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</si>
  <si>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</si>
  <si>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</si>
  <si>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</si>
  <si>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</si>
  <si>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</si>
  <si>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</si>
  <si>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</si>
  <si>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</si>
  <si>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</si>
  <si>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</si>
  <si>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</si>
  <si>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</si>
  <si>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</si>
  <si>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</si>
  <si>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</si>
  <si>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</si>
  <si>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</si>
  <si>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</si>
  <si>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</si>
  <si>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</si>
  <si>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</si>
  <si>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</si>
  <si>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</si>
  <si>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</si>
  <si>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</si>
  <si>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</si>
  <si>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</si>
  <si>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</si>
  <si>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</si>
  <si>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</si>
  <si>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</si>
  <si>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</si>
  <si>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</si>
  <si>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</si>
  <si>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</si>
  <si>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</si>
  <si>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</si>
  <si>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</si>
  <si>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</si>
  <si>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</si>
  <si>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</si>
  <si>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</si>
  <si>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</si>
  <si>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</si>
  <si>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</si>
  <si>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</si>
  <si>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</si>
  <si>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</si>
  <si>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</si>
  <si>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</si>
  <si>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</si>
  <si>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</si>
  <si>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</si>
  <si>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</si>
  <si>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</si>
  <si>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</si>
  <si>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</si>
  <si>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</si>
  <si>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</si>
  <si>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</si>
  <si>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</si>
  <si>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</si>
  <si>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</si>
  <si>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</si>
  <si>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</si>
  <si>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</si>
  <si>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</si>
  <si>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</si>
  <si>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</si>
  <si>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</si>
  <si>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</si>
  <si>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</si>
  <si>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</si>
  <si>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</si>
  <si>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</si>
  <si>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</si>
  <si>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</si>
  <si>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</si>
  <si>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</si>
  <si>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</si>
  <si>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</si>
  <si>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</si>
  <si>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</si>
  <si>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</si>
  <si>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</si>
  <si>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</si>
  <si>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</si>
  <si>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</si>
  <si>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</si>
  <si>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</si>
  <si>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</si>
  <si>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</si>
  <si>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</si>
  <si>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</si>
  <si>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</si>
  <si>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</si>
  <si>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</si>
  <si>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</si>
  <si>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</si>
  <si>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</si>
  <si>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</si>
  <si>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</si>
  <si>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</si>
  <si>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</si>
  <si>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</si>
  <si>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</si>
  <si>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</si>
  <si>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</si>
  <si>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</si>
  <si>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</si>
  <si>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</si>
  <si>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</si>
  <si>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</si>
  <si>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</si>
  <si>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</si>
  <si>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</si>
  <si>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</si>
  <si>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</si>
  <si>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</si>
  <si>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</si>
  <si>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</si>
  <si>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</si>
  <si>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</si>
  <si>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</si>
  <si>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</si>
  <si>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</si>
  <si>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</si>
  <si>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</si>
  <si>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</si>
  <si>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</si>
  <si>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</si>
  <si>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</si>
  <si>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</si>
  <si>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</si>
  <si>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</si>
  <si>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</si>
  <si>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</si>
  <si>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</si>
  <si>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</si>
  <si>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</si>
  <si>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</si>
  <si>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</si>
  <si>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</si>
  <si>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</si>
  <si>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</si>
  <si>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</si>
  <si>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</si>
  <si>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</si>
  <si>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</si>
  <si>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</si>
  <si>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</si>
  <si>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</si>
  <si>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</si>
  <si>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</si>
  <si>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</si>
  <si>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</si>
  <si>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</si>
  <si>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</si>
  <si>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</si>
  <si>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</si>
  <si>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</si>
  <si>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</si>
  <si>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</si>
  <si>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</si>
  <si>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</si>
  <si>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</si>
  <si>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</si>
  <si>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</si>
  <si>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</si>
  <si>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</si>
  <si>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</si>
  <si>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</si>
  <si>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</si>
  <si>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</si>
  <si>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</si>
  <si>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</si>
  <si>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</si>
  <si>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</si>
  <si>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</si>
  <si>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</si>
  <si>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</si>
  <si>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</si>
  <si>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</si>
  <si>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</si>
  <si>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</si>
  <si>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</si>
  <si>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</si>
  <si>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</si>
  <si>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</si>
  <si>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</si>
  <si>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</si>
  <si>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</si>
  <si>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</si>
  <si>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</si>
  <si>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</si>
  <si>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</si>
  <si>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</si>
  <si>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</si>
  <si>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</si>
  <si>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</si>
  <si>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</si>
  <si>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</si>
  <si>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</si>
  <si>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</si>
  <si>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</si>
  <si>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</si>
  <si>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</si>
  <si>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</si>
  <si>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</si>
  <si>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</si>
  <si>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</si>
  <si>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</si>
  <si>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</si>
  <si>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</si>
  <si>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</si>
  <si>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</si>
  <si>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</si>
  <si>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</si>
  <si>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</si>
  <si>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</si>
  <si>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</si>
  <si>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</si>
  <si>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</si>
  <si>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</si>
  <si>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</si>
  <si>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</si>
  <si>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</si>
  <si>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</si>
  <si>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</si>
  <si>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</si>
  <si>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</si>
  <si>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</si>
  <si>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</si>
  <si>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</si>
  <si>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</si>
  <si>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</si>
  <si>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</si>
  <si>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</si>
  <si>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</si>
  <si>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</si>
  <si>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</si>
  <si>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</si>
  <si>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</si>
  <si>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</si>
  <si>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</si>
  <si>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</si>
  <si>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</si>
  <si>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</si>
  <si>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</si>
  <si>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</si>
  <si>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</si>
  <si>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</si>
  <si>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</si>
  <si>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</si>
  <si>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</si>
  <si>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</si>
  <si>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</si>
  <si>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</si>
  <si>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</si>
  <si>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</si>
  <si>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</si>
  <si>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</si>
  <si>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</si>
  <si>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</si>
  <si>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</si>
  <si>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</si>
  <si>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</si>
  <si>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</si>
  <si>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</si>
  <si>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</si>
  <si>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</si>
  <si>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</si>
  <si>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</si>
  <si>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</si>
  <si>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</si>
  <si>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</si>
  <si>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</si>
  <si>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</si>
  <si>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</si>
  <si>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</si>
  <si>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</si>
  <si>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</si>
  <si>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</si>
  <si>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</si>
  <si>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</si>
  <si>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</si>
  <si>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</si>
  <si>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</si>
  <si>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</si>
  <si>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</si>
  <si>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</si>
  <si>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</si>
  <si>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</si>
  <si>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</si>
  <si>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</si>
  <si>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</si>
  <si>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</si>
  <si>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</si>
  <si>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</si>
  <si>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</si>
  <si>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</si>
  <si>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</si>
  <si>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</si>
  <si>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</si>
  <si>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</si>
  <si>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</si>
  <si>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</si>
  <si>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</si>
  <si>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</si>
  <si>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</si>
  <si>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</si>
  <si>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</si>
  <si>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</si>
  <si>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</si>
  <si>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</si>
  <si>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</si>
  <si>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</si>
  <si>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</si>
  <si>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</si>
  <si>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</si>
  <si>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</si>
  <si>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</si>
  <si>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</si>
  <si>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</si>
  <si>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</si>
  <si>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</si>
  <si>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</si>
  <si>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</si>
  <si>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</si>
  <si>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</si>
  <si>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</si>
  <si>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</si>
  <si>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</si>
  <si>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</si>
  <si>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</si>
  <si>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</si>
  <si>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</si>
  <si>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</si>
  <si>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</si>
  <si>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</si>
  <si>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</si>
  <si>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</si>
  <si>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</si>
  <si>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</si>
  <si>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</si>
  <si>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</si>
  <si>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</si>
  <si>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</si>
  <si>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</si>
  <si>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</si>
  <si>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</si>
  <si>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</si>
  <si>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</si>
  <si>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</si>
  <si>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</si>
  <si>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</si>
  <si>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</si>
  <si>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</si>
  <si>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</si>
  <si>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</si>
  <si>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</si>
  <si>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</si>
  <si>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</si>
  <si>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</si>
  <si>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</si>
  <si>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</si>
  <si>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</si>
  <si>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</si>
  <si>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</si>
  <si>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</si>
  <si>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</si>
  <si>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</si>
  <si>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</si>
  <si>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</si>
  <si>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</si>
  <si>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</si>
  <si>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</si>
  <si>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</si>
  <si>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</si>
  <si>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</si>
  <si>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</si>
  <si>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</si>
  <si>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</si>
  <si>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</si>
  <si>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</si>
  <si>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</si>
  <si>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</si>
  <si>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</si>
  <si>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</si>
  <si>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</si>
  <si>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</si>
  <si>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</si>
  <si>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</si>
  <si>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</si>
  <si>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</si>
  <si>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</si>
  <si>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</si>
  <si>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</si>
  <si>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</si>
  <si>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</si>
  <si>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</si>
  <si>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</si>
  <si>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</si>
  <si>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</si>
  <si>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</si>
  <si>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</si>
  <si>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</si>
  <si>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</si>
  <si>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</si>
  <si>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</si>
  <si>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</si>
  <si>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</si>
  <si>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</si>
  <si>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</si>
  <si>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</si>
  <si>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</si>
  <si>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</si>
  <si>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</si>
  <si>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</si>
  <si>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</si>
  <si>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</si>
  <si>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</si>
  <si>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</si>
  <si>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</si>
  <si>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</si>
  <si>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</si>
  <si>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</si>
  <si>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</si>
  <si>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</si>
  <si>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</si>
  <si>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</si>
  <si>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</si>
  <si>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</si>
  <si>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</si>
  <si>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</si>
  <si>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</si>
  <si>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</si>
  <si>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</si>
  <si>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</si>
  <si>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</si>
  <si>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</si>
  <si>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</si>
  <si>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</si>
  <si>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</si>
  <si>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</si>
  <si>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</si>
  <si>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</si>
  <si>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</si>
  <si>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</si>
  <si>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</si>
  <si>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</si>
  <si>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</si>
  <si>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</si>
  <si>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</si>
  <si>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</si>
  <si>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</si>
  <si>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</si>
  <si>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</si>
  <si>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</si>
  <si>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</si>
  <si>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</si>
  <si>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</si>
  <si>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</si>
  <si>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</si>
  <si>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</si>
  <si>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</si>
  <si>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</si>
  <si>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</si>
  <si>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</si>
  <si>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</si>
  <si>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</si>
  <si>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</si>
  <si>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</si>
  <si>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</si>
  <si>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</si>
  <si>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</si>
  <si>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</si>
  <si>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</si>
  <si>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</si>
  <si>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</si>
  <si>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</si>
  <si>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</si>
  <si>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</si>
  <si>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</si>
  <si>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</si>
  <si>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</si>
  <si>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</si>
  <si>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</si>
  <si>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</si>
  <si>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</si>
  <si>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</si>
  <si>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</si>
  <si>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</si>
  <si>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</si>
  <si>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</si>
  <si>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</si>
  <si>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</si>
  <si>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</si>
  <si>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</si>
  <si>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</si>
  <si>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</si>
  <si>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</si>
  <si>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</si>
  <si>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</si>
  <si>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</si>
  <si>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</si>
  <si>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</si>
  <si>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</si>
  <si>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</si>
  <si>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</si>
  <si>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</si>
  <si>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</si>
  <si>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</si>
  <si>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</si>
  <si>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</si>
  <si>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</si>
  <si>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</si>
  <si>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</si>
  <si>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</si>
  <si>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</si>
  <si>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</si>
  <si>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</si>
  <si>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</si>
  <si>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</si>
  <si>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</si>
  <si>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</si>
  <si>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</si>
  <si>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</si>
  <si>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</si>
  <si>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</si>
  <si>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</si>
  <si>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</si>
  <si>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</si>
  <si>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</si>
  <si>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</si>
  <si>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</si>
  <si>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</si>
  <si>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</si>
  <si>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</si>
  <si>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</si>
  <si>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</si>
  <si>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</si>
  <si>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</si>
  <si>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</si>
  <si>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</si>
  <si>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</si>
  <si>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</si>
  <si>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</si>
  <si>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</si>
  <si>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</si>
  <si>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</si>
  <si>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</si>
  <si>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</si>
  <si>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</si>
  <si>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</si>
  <si>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</si>
  <si>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</si>
  <si>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</si>
  <si>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</si>
  <si>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</si>
  <si>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</si>
  <si>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</si>
  <si>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</si>
  <si>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</si>
  <si>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</si>
  <si>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</si>
  <si>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</si>
  <si>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</si>
  <si>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</si>
  <si>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</si>
  <si>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</si>
  <si>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</si>
  <si>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</si>
  <si>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</si>
  <si>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</si>
  <si>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</si>
  <si>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</si>
  <si>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</si>
  <si>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</si>
  <si>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</si>
  <si>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</si>
  <si>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</si>
  <si>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</si>
  <si>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</si>
  <si>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</si>
  <si>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</si>
  <si>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</si>
  <si>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</si>
  <si>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</si>
  <si>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</si>
  <si>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</si>
  <si>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</si>
  <si>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</si>
  <si>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</si>
  <si>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</si>
  <si>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</si>
  <si>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</si>
  <si>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</si>
  <si>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</si>
  <si>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</si>
  <si>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</si>
  <si>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</si>
  <si>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</si>
  <si>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</si>
  <si>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</si>
  <si>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</si>
  <si>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</si>
  <si>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</si>
  <si>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</si>
  <si>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</si>
  <si>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</si>
  <si>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</si>
  <si>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</si>
  <si>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</si>
  <si>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</si>
  <si>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</si>
  <si>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</si>
  <si>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</si>
  <si>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</si>
  <si>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</si>
  <si>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</si>
  <si>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</si>
  <si>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</si>
  <si>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</si>
  <si>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</si>
  <si>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</si>
  <si>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</si>
  <si>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</si>
  <si>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</si>
  <si>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</si>
  <si>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</si>
  <si>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</si>
  <si>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</si>
  <si>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</si>
  <si>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</si>
  <si>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</si>
  <si>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</si>
  <si>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</si>
  <si>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</si>
  <si>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</si>
  <si>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</si>
  <si>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</si>
  <si>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</si>
  <si>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</si>
  <si>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</si>
  <si>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</si>
  <si>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</si>
  <si>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</si>
  <si>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</si>
  <si>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</si>
  <si>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</si>
  <si>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</si>
  <si>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</si>
  <si>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</si>
  <si>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</si>
  <si>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</si>
  <si>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</si>
  <si>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</si>
  <si>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</si>
  <si>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QuickCable Corporation (508-0000042029)</t>
  </si>
  <si>
    <t>iPoint Conflict Mineral Platform</t>
  </si>
  <si>
    <t>3700 Quick Drive, Franksville, Wisconsin 53126-0509, United States of America</t>
  </si>
  <si>
    <t>Krista Weis</t>
  </si>
  <si>
    <t>kweis@quickcable.com</t>
  </si>
  <si>
    <t>(262) 504-2454</t>
  </si>
  <si>
    <t>Supply Chain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</si>
</sst>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7.5"/>
      <color rgb="FF0000D4"/>
      <name val="Verdana"/>
      <family val="2"/>
    </font>
  </fonts>
  <fills count="83">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indexed="65"/>
        <bgColor rgb="FF000000"/>
      </patternFill>
    </fill>
  </fills>
  <borders count="8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top style="thin">
        <color rgb="FF003366"/>
      </top>
      <bottom style="thin">
        <color rgb="FF003366"/>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56"/>
      </left>
      <right/>
      <top style="thin">
        <color rgb="FF003366"/>
      </top>
      <bottom style="thin">
        <color rgb="FF003366"/>
      </bottom>
      <diagonal/>
    </border>
    <border>
      <left style="thin">
        <color indexed="56"/>
      </left>
      <right/>
      <top style="thin">
        <color rgb="FF003366"/>
      </top>
      <bottom style="thin">
        <color indexed="56"/>
      </bottom>
      <diagonal/>
    </border>
    <border>
      <left/>
      <right/>
      <top style="thin">
        <color rgb="FF003366"/>
      </top>
      <bottom style="thin">
        <color indexed="56"/>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5">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8" fillId="82" borderId="56" xfId="0" applyNumberFormat="1" applyFont="1" applyFill="1" applyBorder="1" applyAlignment="1" applyProtection="1">
      <alignment horizontal="left" vertical="center" wrapText="1"/>
      <protection locked="0"/>
    </xf>
    <xf numFmtId="49" fontId="18" fillId="82" borderId="11" xfId="0" applyNumberFormat="1" applyFont="1" applyFill="1" applyBorder="1" applyAlignment="1" applyProtection="1">
      <alignment horizontal="left" vertical="center" wrapText="1"/>
      <protection locked="0"/>
    </xf>
    <xf numFmtId="49" fontId="18" fillId="82" borderId="33" xfId="0" applyNumberFormat="1" applyFont="1" applyFill="1" applyBorder="1" applyAlignment="1" applyProtection="1">
      <alignment horizontal="left" vertical="center" wrapText="1"/>
      <protection locked="0"/>
    </xf>
    <xf numFmtId="49" fontId="18" fillId="82" borderId="77" xfId="0" applyNumberFormat="1" applyFont="1" applyFill="1" applyBorder="1" applyAlignment="1" applyProtection="1">
      <alignment horizontal="left" vertical="center" wrapText="1"/>
      <protection locked="0"/>
    </xf>
    <xf numFmtId="49" fontId="18" fillId="82" borderId="78" xfId="0" applyNumberFormat="1" applyFont="1" applyFill="1" applyBorder="1" applyAlignment="1" applyProtection="1">
      <alignment horizontal="left" vertical="center" wrapText="1"/>
      <protection locked="0"/>
    </xf>
    <xf numFmtId="49" fontId="18" fillId="82" borderId="79" xfId="0" applyNumberFormat="1" applyFont="1" applyFill="1" applyBorder="1" applyAlignment="1" applyProtection="1">
      <alignment horizontal="left" vertical="center" wrapText="1"/>
      <protection locked="0"/>
    </xf>
    <xf numFmtId="49" fontId="18" fillId="82" borderId="76" xfId="0" applyNumberFormat="1" applyFont="1" applyFill="1" applyBorder="1" applyAlignment="1" applyProtection="1">
      <alignment horizontal="left" vertical="center" wrapText="1"/>
      <protection locked="0"/>
    </xf>
    <xf numFmtId="49" fontId="115" fillId="82" borderId="79" xfId="492" applyNumberFormat="1" applyFont="1" applyFill="1" applyBorder="1" applyAlignment="1">
      <alignment horizontal="left" vertical="center" wrapText="1"/>
      <protection locked="0"/>
    </xf>
    <xf numFmtId="49" fontId="115" fillId="82" borderId="76" xfId="492" applyNumberFormat="1" applyFont="1" applyFill="1" applyBorder="1" applyAlignment="1">
      <alignment horizontal="left" vertical="center" wrapText="1"/>
      <protection locked="0"/>
    </xf>
    <xf numFmtId="49" fontId="115" fillId="82" borderId="80" xfId="492" applyNumberFormat="1" applyFont="1" applyFill="1" applyBorder="1" applyAlignment="1">
      <alignment horizontal="left" vertical="center" wrapText="1"/>
      <protection locked="0"/>
    </xf>
    <xf numFmtId="49" fontId="115" fillId="82" borderId="81" xfId="492" applyNumberFormat="1" applyFont="1" applyFill="1" applyBorder="1" applyAlignment="1">
      <alignment horizontal="left" vertical="center" wrapText="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kweis@quickcable.com" TargetMode="External"/><Relationship Id="rId1" Type="http://schemas.openxmlformats.org/officeDocument/2006/relationships/hyperlink" Target="mailto:kweis@quickcable.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2">
      <c r="A74" s="183" t="s">
        <v>0</v>
      </c>
      <c r="B74" s="179"/>
    </row>
    <row r="75" spans="1:2" ht="16.8"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6"/>
  <cols>
    <col min="2" max="2" width="27.363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DEB9807E-3AAF-4D05-88F8-B03923015FA1}"/>
    </customSheetView>
    <customSheetView guid="{4BDF1A28-30D5-449D-B20E-D6C97EF9FAE1}" showAutoFilter="1">
      <selection activeCell="C1" sqref="C1:D65536"/>
      <pageMargins left="0" right="0" top="0" bottom="0" header="0" footer="0"/>
      <pageSetup orientation="portrait"/>
      <autoFilter ref="B1:C1" xr:uid="{E1AD2EB5-0E9D-4410-A6C4-A9C12F7D73FE}"/>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2">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
      <c r="A13" s="309"/>
      <c r="B13" s="308">
        <v>1</v>
      </c>
      <c r="C13" s="227" t="s">
        <v>12</v>
      </c>
      <c r="D13" s="228">
        <v>44489</v>
      </c>
      <c r="E13" s="227" t="s">
        <v>12728</v>
      </c>
      <c r="F13" s="229" t="s">
        <v>12760</v>
      </c>
      <c r="G13" s="25"/>
    </row>
    <row r="14" spans="1:7" ht="57">
      <c r="A14" s="309"/>
      <c r="B14" s="226">
        <v>1.01</v>
      </c>
      <c r="C14" s="227" t="s">
        <v>12</v>
      </c>
      <c r="D14" s="228">
        <v>44523</v>
      </c>
      <c r="E14" s="227" t="s">
        <v>12729</v>
      </c>
      <c r="F14" s="229" t="s">
        <v>12760</v>
      </c>
      <c r="G14" s="25"/>
    </row>
    <row r="15" spans="1:7" ht="57">
      <c r="A15" s="309"/>
      <c r="B15" s="226">
        <v>1.02</v>
      </c>
      <c r="C15" s="227" t="s">
        <v>12</v>
      </c>
      <c r="D15" s="228">
        <v>44553</v>
      </c>
      <c r="E15" s="227" t="s">
        <v>12730</v>
      </c>
      <c r="F15" s="229" t="s">
        <v>12760</v>
      </c>
      <c r="G15" s="25"/>
    </row>
    <row r="16" spans="1:7" ht="91.2">
      <c r="A16" s="309"/>
      <c r="B16" s="226">
        <v>1.1000000000000001</v>
      </c>
      <c r="C16" s="227" t="s">
        <v>12</v>
      </c>
      <c r="D16" s="228">
        <v>44848</v>
      </c>
      <c r="E16" s="227" t="s">
        <v>12754</v>
      </c>
      <c r="F16" s="229" t="s">
        <v>12761</v>
      </c>
      <c r="G16" s="25"/>
    </row>
    <row r="17" spans="1:7" ht="45.6">
      <c r="A17" s="309"/>
      <c r="B17" s="226">
        <v>1.1100000000000001</v>
      </c>
      <c r="C17" s="227" t="s">
        <v>12</v>
      </c>
      <c r="D17" s="228">
        <v>44869</v>
      </c>
      <c r="E17" s="227" t="s">
        <v>12755</v>
      </c>
      <c r="F17" s="229" t="s">
        <v>12761</v>
      </c>
      <c r="G17" s="25"/>
    </row>
    <row r="18" spans="1:7" ht="57">
      <c r="A18" s="309"/>
      <c r="B18" s="226">
        <v>1.2</v>
      </c>
      <c r="C18" s="227" t="s">
        <v>12</v>
      </c>
      <c r="D18" s="228">
        <v>45058</v>
      </c>
      <c r="E18" s="227" t="s">
        <v>12815</v>
      </c>
      <c r="F18" s="229" t="s">
        <v>12762</v>
      </c>
      <c r="G18" s="25"/>
    </row>
    <row r="19" spans="1:7" ht="13.2" thickBot="1">
      <c r="A19" s="310"/>
      <c r="B19" s="311" t="str">
        <f ca="1">OFFSET(L!$C$1,MATCH("General"&amp;"Cpy",L!$A:$A,0)-1,SL,,)</f>
        <v>© 2023 Responsible Minerals Initiative. All rights reserved.</v>
      </c>
      <c r="C19" s="311"/>
      <c r="D19" s="311"/>
      <c r="E19" s="311"/>
      <c r="F19" s="311"/>
      <c r="G19" s="26"/>
    </row>
    <row r="20" spans="1:7" ht="13.2"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15"/>
      <c r="B1" s="316"/>
      <c r="C1" s="316"/>
      <c r="D1" s="317"/>
    </row>
    <row r="2" spans="1:8" ht="16.2">
      <c r="A2" s="177"/>
      <c r="B2" s="178" t="str">
        <f ca="1">OFFSET(L!$C$1,MATCH("Definitions"&amp;ADDRESS(ROW(),COLUMN(),4),L!$A:$A,0)-1,SL,,)</f>
        <v>ITEM</v>
      </c>
      <c r="C2" s="178" t="str">
        <f ca="1">OFFSET(L!$C$1,MATCH("Definitions"&amp;ADDRESS(ROW(),COLUMN(),4),L!$A:$A,0)-1,SL,,)</f>
        <v>DEFINITION</v>
      </c>
      <c r="D2" s="319"/>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62">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2">
      <c r="A22" s="177"/>
      <c r="B22" s="318" t="str">
        <f ca="1">OFFSET(L!$C$1,MATCH("General"&amp;"Cpy",L!$A:$A,0)-1,SL,,)</f>
        <v>© 2023 Responsible Minerals Initiative. All rights reserved.</v>
      </c>
      <c r="C22" s="318"/>
      <c r="D22" s="319"/>
      <c r="E22" s="180"/>
    </row>
    <row r="23" spans="1:5" ht="13.2" thickBot="1">
      <c r="A23" s="181"/>
      <c r="B23" s="182"/>
      <c r="C23" s="182"/>
      <c r="D23" s="320"/>
    </row>
    <row r="24" spans="1:5" ht="13.2"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B84" sqref="B84:J84"/>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78"/>
      <c r="F3" s="379"/>
      <c r="G3" s="379"/>
      <c r="H3" s="379"/>
      <c r="I3" s="379"/>
      <c r="J3" s="191" t="s">
        <v>12817</v>
      </c>
      <c r="K3" s="30"/>
      <c r="L3" s="103"/>
      <c r="P3" s="39">
        <f>MATCH($D$3,LN,0)</f>
        <v>1</v>
      </c>
    </row>
    <row r="4" spans="1:34" ht="16.2">
      <c r="A4" s="28"/>
      <c r="B4" s="366" t="str">
        <f ca="1">OFFSET(L!$C$1,MATCH("Declaration"&amp;ADDRESS(ROW(),COLUMN(),4),L!$A:$A,0)-1,SL,,)</f>
        <v>The purpose of this document is to collect sourcing information on cobalt or natural mica.</v>
      </c>
      <c r="C4" s="366"/>
      <c r="D4" s="366"/>
      <c r="E4" s="366"/>
      <c r="F4" s="366"/>
      <c r="G4" s="366"/>
      <c r="H4" s="366"/>
      <c r="I4" s="370" t="str">
        <f ca="1">OFFSET(L!$C$1,MATCH("Declaration"&amp;ADDRESS(ROW(),COLUMN(),4),L!$A:$A,0)-1,SL,,)</f>
        <v>Link to Terms &amp; Conditions</v>
      </c>
      <c r="J4" s="370"/>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0"/>
      <c r="L6" s="105" t="s">
        <v>19</v>
      </c>
      <c r="P6" s="3"/>
      <c r="Q6" s="3"/>
      <c r="R6" s="3"/>
      <c r="S6" s="3"/>
      <c r="T6" s="3"/>
      <c r="U6" s="3"/>
      <c r="V6" s="3"/>
      <c r="W6" s="3"/>
      <c r="X6" s="3"/>
      <c r="Y6" s="3"/>
      <c r="Z6" s="3"/>
      <c r="AA6" s="3"/>
      <c r="AB6" s="3"/>
      <c r="AC6" s="3"/>
      <c r="AD6" s="3"/>
      <c r="AE6" s="3"/>
      <c r="AF6" s="3"/>
      <c r="AG6" s="3"/>
      <c r="AH6" s="3"/>
    </row>
    <row r="7" spans="1:34" ht="16.2">
      <c r="A7" s="28"/>
      <c r="B7" s="371" t="str">
        <f ca="1">OFFSET(L!$C$1,MATCH("Declaration"&amp;ADDRESS(ROW(),COLUMN(),4),L!$A:$A,0)-1,SL,,)</f>
        <v>Company Information</v>
      </c>
      <c r="C7" s="371"/>
      <c r="D7" s="371"/>
      <c r="E7" s="371"/>
      <c r="F7" s="371"/>
      <c r="G7" s="371"/>
      <c r="H7" s="371"/>
      <c r="I7" s="371"/>
      <c r="J7" s="371"/>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94" t="s">
        <v>12819</v>
      </c>
      <c r="E8" s="395"/>
      <c r="F8" s="395"/>
      <c r="G8" s="395"/>
      <c r="H8" s="395"/>
      <c r="I8" s="395"/>
      <c r="J8" s="396"/>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2" t="str">
        <f ca="1">OFFSET(L!$C$1,MATCH("Declaration"&amp;ADDRESS(ROW(),COLUMN(),4)&amp;LEFT($D$9,1),L!$A:$A,0)-1,SL,,)</f>
        <v>Description of Scope:</v>
      </c>
      <c r="C10" s="113"/>
      <c r="D10" s="367"/>
      <c r="E10" s="368"/>
      <c r="F10" s="368"/>
      <c r="G10" s="368"/>
      <c r="H10" s="368"/>
      <c r="I10" s="368"/>
      <c r="J10" s="369"/>
      <c r="K10" s="30"/>
      <c r="L10" s="105"/>
      <c r="Q10" s="3"/>
      <c r="R10" s="3"/>
      <c r="S10" s="3"/>
      <c r="T10" s="3"/>
      <c r="U10" s="3"/>
      <c r="V10" s="3"/>
      <c r="W10" s="3"/>
      <c r="X10" s="3"/>
      <c r="Y10" s="3"/>
      <c r="Z10" s="3"/>
      <c r="AA10" s="3"/>
      <c r="AB10" s="3"/>
      <c r="AC10" s="3"/>
      <c r="AD10" s="3"/>
      <c r="AE10" s="3"/>
      <c r="AF10" s="3"/>
      <c r="AG10" s="3"/>
      <c r="AH10" s="3"/>
    </row>
    <row r="11" spans="1:34" ht="16.2">
      <c r="A11" s="32"/>
      <c r="B11" s="373"/>
      <c r="C11" s="113"/>
      <c r="D11" s="374" t="str">
        <f ca="1">IF(D9=Q9,OFFSET(L!$C$1,MATCH("Declaration"&amp;ADDRESS(ROW(),COLUMN(),4),L!$A:$A,0)-1,SL,,),"")</f>
        <v/>
      </c>
      <c r="E11" s="375"/>
      <c r="F11" s="375"/>
      <c r="G11" s="375"/>
      <c r="H11" s="375"/>
      <c r="I11" s="375"/>
      <c r="J11" s="376"/>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97">
        <v>7384</v>
      </c>
      <c r="E12" s="398"/>
      <c r="F12" s="398"/>
      <c r="G12" s="398"/>
      <c r="H12" s="398"/>
      <c r="I12" s="398"/>
      <c r="J12" s="398"/>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99" t="s">
        <v>12820</v>
      </c>
      <c r="E13" s="400"/>
      <c r="F13" s="400"/>
      <c r="G13" s="400"/>
      <c r="H13" s="400"/>
      <c r="I13" s="400"/>
      <c r="J13" s="400"/>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99" t="s">
        <v>12821</v>
      </c>
      <c r="E14" s="400"/>
      <c r="F14" s="400"/>
      <c r="G14" s="400"/>
      <c r="H14" s="400"/>
      <c r="I14" s="400"/>
      <c r="J14" s="400"/>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99" t="s">
        <v>12822</v>
      </c>
      <c r="E15" s="400"/>
      <c r="F15" s="400"/>
      <c r="G15" s="400"/>
      <c r="H15" s="400"/>
      <c r="I15" s="400"/>
      <c r="J15" s="400"/>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401" t="s">
        <v>12823</v>
      </c>
      <c r="E16" s="402"/>
      <c r="F16" s="402"/>
      <c r="G16" s="402"/>
      <c r="H16" s="402"/>
      <c r="I16" s="402"/>
      <c r="J16" s="402"/>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99" t="s">
        <v>12824</v>
      </c>
      <c r="E17" s="400"/>
      <c r="F17" s="400"/>
      <c r="G17" s="400"/>
      <c r="H17" s="400"/>
      <c r="I17" s="400"/>
      <c r="J17" s="400"/>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99" t="s">
        <v>12822</v>
      </c>
      <c r="E18" s="400"/>
      <c r="F18" s="400"/>
      <c r="G18" s="400"/>
      <c r="H18" s="400"/>
      <c r="I18" s="400"/>
      <c r="J18" s="400"/>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99" t="s">
        <v>12825</v>
      </c>
      <c r="E19" s="400"/>
      <c r="F19" s="400"/>
      <c r="G19" s="400"/>
      <c r="H19" s="400"/>
      <c r="I19" s="400"/>
      <c r="J19" s="400"/>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403" t="s">
        <v>12823</v>
      </c>
      <c r="E20" s="404"/>
      <c r="F20" s="404"/>
      <c r="G20" s="404"/>
      <c r="H20" s="404"/>
      <c r="I20" s="404"/>
      <c r="J20" s="404"/>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46"/>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55">
        <v>45124</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77" t="str">
        <f ca="1">OFFSET(L!$C$1,MATCH("Declaration"&amp;ADDRESS(ROW(),COLUMN(),4),L!$A:$A,0)-1,SL,,)</f>
        <v>Answer the following questions 1 - 7 based on the declaration scope indicated above</v>
      </c>
      <c r="C24" s="377"/>
      <c r="D24" s="377"/>
      <c r="E24" s="377"/>
      <c r="F24" s="377"/>
      <c r="G24" s="377"/>
      <c r="H24" s="377"/>
      <c r="I24" s="377"/>
      <c r="J24" s="377"/>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80"/>
      <c r="E50" s="381"/>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80"/>
      <c r="E51" s="381"/>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23</v>
      </c>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2">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2">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6.2">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6.8"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display="mailto:kweis@quickcable.com" xr:uid="{BD944742-1CBA-4855-ACF1-028E95867DDF}"/>
    <hyperlink ref="D20" r:id="rId2" display="mailto:kweis@quickcable.com" xr:uid="{076D6926-E53D-4EF1-BDE4-80D241BD7A66}"/>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2" t="s">
        <v>43</v>
      </c>
      <c r="K2" s="383"/>
      <c r="L2" s="383"/>
      <c r="M2" s="383"/>
      <c r="N2" s="383"/>
      <c r="O2" s="383"/>
      <c r="P2" s="163"/>
      <c r="Q2" s="164"/>
      <c r="R2" s="165"/>
      <c r="S2" s="165"/>
      <c r="T2" s="165"/>
      <c r="AH2" s="131" t="s">
        <v>26</v>
      </c>
    </row>
    <row r="3" spans="1:34" s="17" customFormat="1" ht="240.6" customHeight="1">
      <c r="A3" s="204"/>
      <c r="B3" s="384"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4"/>
      <c r="D3" s="384"/>
      <c r="E3" s="384"/>
      <c r="F3" s="166"/>
      <c r="G3" s="385" t="str">
        <f ca="1">OFFSET(L!$C$1,MATCH("General"&amp;"Cpy",L!$A:$A,0)-1,SL,,)</f>
        <v>© 2023 Responsible Minerals Initiative. All rights reserved.</v>
      </c>
      <c r="H3" s="385"/>
      <c r="I3" s="386"/>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399999999999999">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399999999999999">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399999999999999">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399999999999999">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399999999999999">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399999999999999">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399999999999999">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399999999999999">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399999999999999">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399999999999999">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60"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387" t="str">
        <f ca="1">OFFSET(L!$C$1,MATCH("Checker"&amp;ADDRESS(ROW(),COLUMN(),4),L!$A:$A,0)-1,SL,,)</f>
        <v>To ensure all required fields have been populated before submitting to your customers review form for any line items highlighted in red</v>
      </c>
      <c r="B1" s="387"/>
      <c r="C1" s="387"/>
      <c r="D1" s="109" t="str">
        <f ca="1">OFFSET(L!$C$1,MATCH("Checker"&amp;ADDRESS(ROW(),COLUMN(),4),L!$A:$A,0)-1,SL,,)</f>
        <v>Required fields remaining to be completed</v>
      </c>
      <c r="E1" s="17" t="s">
        <v>19</v>
      </c>
    </row>
    <row r="2" spans="1:10" ht="16.2">
      <c r="A2" s="59" t="s">
        <v>51</v>
      </c>
      <c r="B2" s="60" t="str">
        <f>IF(F60=1,"Click here to return to Smelter List","")</f>
        <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QuickCable Corporation (508-0000042029)</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Krista Weis</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kweis@quickcable.com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(262) 504-2454</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Krista Weis</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kweis@quickcable.com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45124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30">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2"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89" t="str">
        <f ca="1">OFFSET(L!$C$1,MATCH("Product List"&amp;ADDRESS(ROW(),COLUMN(),4),L!$A:$A,0)-1,SL,,)</f>
        <v>Completion required only if reporting level "Product (or List of Products)" selected on the 'Declaration' worksheet.</v>
      </c>
      <c r="B1" s="390"/>
      <c r="C1" s="390"/>
      <c r="D1" s="390"/>
      <c r="E1" s="108"/>
    </row>
    <row r="2" spans="1:35" ht="13.2">
      <c r="A2" s="20"/>
      <c r="B2" s="110"/>
      <c r="C2" s="110"/>
      <c r="D2"/>
      <c r="E2" s="21"/>
    </row>
    <row r="3" spans="1:35" ht="13.2">
      <c r="A3" s="20"/>
      <c r="B3" s="110"/>
      <c r="C3" s="110"/>
      <c r="D3" s="110"/>
      <c r="E3" s="21"/>
    </row>
    <row r="4" spans="1:35" ht="15.75" customHeight="1">
      <c r="A4" s="20"/>
      <c r="B4" s="388" t="s">
        <v>51</v>
      </c>
      <c r="C4" s="388"/>
      <c r="D4" s="388"/>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1" t="str">
        <f ca="1">OFFSET(L!$C$1,MATCH("General"&amp;"Cpy",L!$A:$A,0)-1,SL,,)</f>
        <v>© 2023 Responsible Minerals Initiative. All rights reserved.</v>
      </c>
      <c r="C1001" s="391"/>
      <c r="D1001" s="391"/>
      <c r="E1001" s="22"/>
    </row>
    <row r="1002" spans="1:35" ht="13.2"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3">
      <c r="A2" s="393"/>
      <c r="B2" s="393"/>
      <c r="C2" s="393"/>
      <c r="D2" s="393"/>
      <c r="E2" s="393"/>
      <c r="F2" s="393"/>
      <c r="G2" s="393"/>
      <c r="H2" s="393"/>
      <c r="I2" s="393"/>
    </row>
    <row r="3" spans="1:13">
      <c r="A3" s="393"/>
      <c r="B3" s="393"/>
      <c r="C3" s="393"/>
      <c r="D3" s="393"/>
      <c r="E3" s="393"/>
      <c r="F3" s="393"/>
      <c r="G3" s="393"/>
      <c r="H3" s="393"/>
      <c r="I3" s="393"/>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16384" width="8.7265625" style="189"/>
  </cols>
  <sheetData>
    <row r="1" spans="1:8">
      <c r="B1" s="127" t="s">
        <v>383</v>
      </c>
      <c r="C1" s="127" t="s">
        <v>384</v>
      </c>
      <c r="D1" s="127" t="s">
        <v>18</v>
      </c>
      <c r="E1" s="245" t="s">
        <v>385</v>
      </c>
      <c r="F1" s="246" t="s">
        <v>386</v>
      </c>
      <c r="G1" s="127" t="s">
        <v>387</v>
      </c>
      <c r="H1" s="297" t="s">
        <v>388</v>
      </c>
    </row>
    <row r="2" spans="1:8" ht="42">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1.4">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1.4">
      <c r="A9" s="127" t="str">
        <f t="shared" si="0"/>
        <v>InstructionsA9</v>
      </c>
      <c r="B9" s="127" t="s">
        <v>389</v>
      </c>
      <c r="C9" s="127" t="s">
        <v>429</v>
      </c>
      <c r="D9" s="127" t="s">
        <v>430</v>
      </c>
      <c r="E9" s="245" t="s">
        <v>431</v>
      </c>
      <c r="F9" s="246" t="s">
        <v>432</v>
      </c>
      <c r="G9" s="127" t="s">
        <v>433</v>
      </c>
      <c r="H9" s="297" t="s">
        <v>434</v>
      </c>
    </row>
    <row r="10" spans="1:8" ht="28.8">
      <c r="A10" s="127" t="str">
        <f>B10&amp;C10</f>
        <v>InstructionsA10</v>
      </c>
      <c r="B10" s="127" t="s">
        <v>389</v>
      </c>
      <c r="C10" s="127" t="s">
        <v>435</v>
      </c>
      <c r="D10" s="127" t="s">
        <v>436</v>
      </c>
      <c r="E10" s="245" t="s">
        <v>437</v>
      </c>
      <c r="F10" s="246" t="s">
        <v>438</v>
      </c>
      <c r="G10" s="127" t="s">
        <v>439</v>
      </c>
      <c r="H10" s="297" t="s">
        <v>440</v>
      </c>
    </row>
    <row r="11" spans="1:8" ht="43.2">
      <c r="A11" s="127" t="str">
        <f t="shared" si="0"/>
        <v>InstructionsA11</v>
      </c>
      <c r="B11" s="127" t="s">
        <v>389</v>
      </c>
      <c r="C11" s="127" t="s">
        <v>441</v>
      </c>
      <c r="D11" s="127" t="s">
        <v>442</v>
      </c>
      <c r="E11" s="223" t="s">
        <v>443</v>
      </c>
      <c r="F11" s="248" t="s">
        <v>444</v>
      </c>
      <c r="G11" s="127" t="s">
        <v>445</v>
      </c>
      <c r="H11" s="297" t="s">
        <v>446</v>
      </c>
    </row>
    <row r="12" spans="1:8" ht="41.4">
      <c r="A12" s="127" t="str">
        <f t="shared" si="0"/>
        <v>InstructionsA12</v>
      </c>
      <c r="B12" s="127" t="s">
        <v>389</v>
      </c>
      <c r="C12" s="127" t="s">
        <v>447</v>
      </c>
      <c r="D12" s="127" t="s">
        <v>448</v>
      </c>
      <c r="E12" s="245" t="s">
        <v>449</v>
      </c>
      <c r="F12" s="246" t="s">
        <v>450</v>
      </c>
      <c r="G12" s="127" t="s">
        <v>451</v>
      </c>
      <c r="H12" s="297" t="s">
        <v>452</v>
      </c>
    </row>
    <row r="13" spans="1:8" ht="57.6">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2.8">
      <c r="A15" s="127" t="str">
        <f t="shared" si="0"/>
        <v>InstructionsA15</v>
      </c>
      <c r="B15" s="127" t="s">
        <v>389</v>
      </c>
      <c r="C15" s="127" t="s">
        <v>465</v>
      </c>
      <c r="D15" s="127" t="s">
        <v>466</v>
      </c>
      <c r="E15" s="245" t="s">
        <v>467</v>
      </c>
      <c r="F15" s="246" t="s">
        <v>468</v>
      </c>
      <c r="G15" s="127" t="s">
        <v>469</v>
      </c>
      <c r="H15" s="297" t="s">
        <v>470</v>
      </c>
    </row>
    <row r="16" spans="1:8" ht="27.6">
      <c r="A16" s="127" t="str">
        <f t="shared" si="0"/>
        <v>InstructionsA16</v>
      </c>
      <c r="B16" s="127" t="s">
        <v>389</v>
      </c>
      <c r="C16" s="127" t="s">
        <v>471</v>
      </c>
      <c r="D16" s="127" t="s">
        <v>472</v>
      </c>
      <c r="E16" s="223" t="s">
        <v>473</v>
      </c>
      <c r="F16" s="248" t="s">
        <v>474</v>
      </c>
      <c r="G16" s="127" t="s">
        <v>475</v>
      </c>
      <c r="H16" s="297" t="s">
        <v>476</v>
      </c>
    </row>
    <row r="17" spans="1:8" ht="55.2">
      <c r="A17" s="127" t="str">
        <f t="shared" si="0"/>
        <v>InstructionsA17</v>
      </c>
      <c r="B17" s="127" t="s">
        <v>389</v>
      </c>
      <c r="C17" s="127" t="s">
        <v>477</v>
      </c>
      <c r="D17" s="127" t="s">
        <v>478</v>
      </c>
      <c r="E17" s="245" t="s">
        <v>479</v>
      </c>
      <c r="F17" s="246" t="s">
        <v>480</v>
      </c>
      <c r="G17" s="127" t="s">
        <v>481</v>
      </c>
      <c r="H17" s="297" t="s">
        <v>482</v>
      </c>
    </row>
    <row r="18" spans="1:8" ht="27.6">
      <c r="A18" s="127" t="str">
        <f>B18&amp;C18</f>
        <v>InstructionsA18</v>
      </c>
      <c r="B18" s="127" t="s">
        <v>389</v>
      </c>
      <c r="C18" s="127" t="s">
        <v>483</v>
      </c>
      <c r="D18" s="127" t="s">
        <v>484</v>
      </c>
      <c r="E18" s="127" t="s">
        <v>485</v>
      </c>
      <c r="F18" s="248" t="s">
        <v>486</v>
      </c>
      <c r="G18" s="127" t="s">
        <v>487</v>
      </c>
      <c r="H18" s="297" t="s">
        <v>488</v>
      </c>
    </row>
    <row r="19" spans="1:8" ht="34.799999999999997">
      <c r="A19" s="127" t="str">
        <f t="shared" si="0"/>
        <v>InstructionsA19</v>
      </c>
      <c r="B19" s="127" t="s">
        <v>389</v>
      </c>
      <c r="C19" s="127" t="s">
        <v>489</v>
      </c>
      <c r="D19" s="127" t="s">
        <v>490</v>
      </c>
      <c r="E19" s="245" t="s">
        <v>491</v>
      </c>
      <c r="F19" s="246" t="s">
        <v>492</v>
      </c>
      <c r="G19" s="127" t="s">
        <v>493</v>
      </c>
      <c r="H19" s="300" t="s">
        <v>494</v>
      </c>
    </row>
    <row r="20" spans="1:8" ht="28.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13.4">
      <c r="A22" s="127" t="str">
        <f t="shared" si="0"/>
        <v>InstructionsA23</v>
      </c>
      <c r="B22" s="127" t="s">
        <v>389</v>
      </c>
      <c r="C22" s="127" t="s">
        <v>507</v>
      </c>
      <c r="D22" s="127" t="s">
        <v>508</v>
      </c>
      <c r="E22" s="245" t="s">
        <v>509</v>
      </c>
      <c r="F22" s="246" t="s">
        <v>510</v>
      </c>
      <c r="G22" s="247" t="s">
        <v>511</v>
      </c>
      <c r="H22" s="300" t="s">
        <v>512</v>
      </c>
    </row>
    <row r="23" spans="1:8" ht="32.4">
      <c r="A23" s="127" t="str">
        <f>B23&amp;C23</f>
        <v>InstructionsA24</v>
      </c>
      <c r="B23" s="127" t="s">
        <v>389</v>
      </c>
      <c r="C23" s="127" t="s">
        <v>513</v>
      </c>
      <c r="D23" s="127" t="s">
        <v>514</v>
      </c>
      <c r="E23" s="245" t="s">
        <v>515</v>
      </c>
      <c r="F23" s="246" t="s">
        <v>516</v>
      </c>
      <c r="G23" s="127" t="s">
        <v>517</v>
      </c>
      <c r="H23" s="300" t="s">
        <v>518</v>
      </c>
    </row>
    <row r="24" spans="1:8" ht="82.8">
      <c r="A24" s="127" t="str">
        <f t="shared" si="0"/>
        <v>InstructionsA25</v>
      </c>
      <c r="B24" s="127" t="s">
        <v>389</v>
      </c>
      <c r="C24" s="127" t="s">
        <v>519</v>
      </c>
      <c r="D24" s="127" t="s">
        <v>520</v>
      </c>
      <c r="E24" s="245" t="s">
        <v>521</v>
      </c>
      <c r="F24" s="291" t="s">
        <v>522</v>
      </c>
      <c r="G24" s="127" t="s">
        <v>523</v>
      </c>
      <c r="H24" s="297" t="s">
        <v>524</v>
      </c>
    </row>
    <row r="25" spans="1:8" ht="220.8">
      <c r="A25" s="127" t="str">
        <f t="shared" si="0"/>
        <v>InstructionsA26</v>
      </c>
      <c r="B25" s="127" t="s">
        <v>389</v>
      </c>
      <c r="C25" s="127" t="s">
        <v>525</v>
      </c>
      <c r="D25" s="127" t="s">
        <v>526</v>
      </c>
      <c r="E25" s="249" t="s">
        <v>527</v>
      </c>
      <c r="F25" s="291" t="s">
        <v>528</v>
      </c>
      <c r="G25" s="127" t="s">
        <v>529</v>
      </c>
      <c r="H25" s="297" t="s">
        <v>530</v>
      </c>
    </row>
    <row r="26" spans="1:8" ht="28.8">
      <c r="A26" s="127" t="str">
        <f t="shared" si="0"/>
        <v>InstructionsA27</v>
      </c>
      <c r="B26" s="127" t="s">
        <v>389</v>
      </c>
      <c r="C26" s="127" t="s">
        <v>531</v>
      </c>
      <c r="D26" s="127" t="s">
        <v>532</v>
      </c>
      <c r="E26" s="245" t="s">
        <v>533</v>
      </c>
      <c r="F26" s="246" t="s">
        <v>534</v>
      </c>
      <c r="G26" s="127" t="s">
        <v>535</v>
      </c>
      <c r="H26" s="297" t="s">
        <v>536</v>
      </c>
    </row>
    <row r="27" spans="1:8" ht="358.8">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34.6">
      <c r="A29" s="127" t="str">
        <f t="shared" si="1"/>
        <v>InstructionsA30</v>
      </c>
      <c r="B29" s="127" t="s">
        <v>389</v>
      </c>
      <c r="C29" s="127" t="s">
        <v>549</v>
      </c>
      <c r="D29" s="127" t="s">
        <v>550</v>
      </c>
      <c r="E29" s="249" t="s">
        <v>551</v>
      </c>
      <c r="F29" s="246" t="s">
        <v>552</v>
      </c>
      <c r="G29" s="127" t="s">
        <v>553</v>
      </c>
      <c r="H29" s="297" t="s">
        <v>554</v>
      </c>
    </row>
    <row r="30" spans="1:8" ht="207">
      <c r="A30" s="127" t="str">
        <f t="shared" si="1"/>
        <v>InstructionsA31</v>
      </c>
      <c r="B30" s="127" t="s">
        <v>389</v>
      </c>
      <c r="C30" s="127" t="s">
        <v>555</v>
      </c>
      <c r="D30" s="127" t="s">
        <v>556</v>
      </c>
      <c r="E30" s="245" t="s">
        <v>557</v>
      </c>
      <c r="F30" s="250" t="s">
        <v>558</v>
      </c>
      <c r="G30" s="127" t="s">
        <v>559</v>
      </c>
      <c r="H30" s="297" t="s">
        <v>560</v>
      </c>
    </row>
    <row r="31" spans="1:8" ht="82.8">
      <c r="A31" s="127" t="str">
        <f t="shared" si="1"/>
        <v>InstructionsA32</v>
      </c>
      <c r="B31" s="127" t="s">
        <v>389</v>
      </c>
      <c r="C31" s="127" t="s">
        <v>561</v>
      </c>
      <c r="D31" s="127" t="s">
        <v>562</v>
      </c>
      <c r="E31" s="249" t="s">
        <v>563</v>
      </c>
      <c r="F31" s="250" t="s">
        <v>564</v>
      </c>
      <c r="G31" s="127" t="s">
        <v>565</v>
      </c>
      <c r="H31" s="297" t="s">
        <v>566</v>
      </c>
    </row>
    <row r="32" spans="1:8" ht="96.6">
      <c r="A32" s="127" t="str">
        <f t="shared" si="1"/>
        <v>InstructionsA33</v>
      </c>
      <c r="B32" s="127" t="s">
        <v>389</v>
      </c>
      <c r="C32" s="127" t="s">
        <v>567</v>
      </c>
      <c r="D32" s="251" t="s">
        <v>568</v>
      </c>
      <c r="E32" s="252" t="s">
        <v>569</v>
      </c>
      <c r="F32" s="253" t="s">
        <v>570</v>
      </c>
      <c r="G32" s="251" t="s">
        <v>571</v>
      </c>
      <c r="H32" s="301" t="s">
        <v>572</v>
      </c>
    </row>
    <row r="33" spans="1:8" ht="69">
      <c r="A33" s="127" t="str">
        <f t="shared" si="0"/>
        <v>InstructionsA35</v>
      </c>
      <c r="B33" s="127" t="s">
        <v>389</v>
      </c>
      <c r="C33" s="127" t="s">
        <v>573</v>
      </c>
      <c r="D33" s="127" t="s">
        <v>574</v>
      </c>
      <c r="E33" s="249" t="s">
        <v>575</v>
      </c>
      <c r="F33" s="250" t="s">
        <v>576</v>
      </c>
      <c r="G33" s="254" t="s">
        <v>577</v>
      </c>
      <c r="H33" s="297" t="s">
        <v>578</v>
      </c>
    </row>
    <row r="34" spans="1:8" ht="214.8">
      <c r="A34" s="127" t="str">
        <f t="shared" si="0"/>
        <v>InstructionsA36</v>
      </c>
      <c r="B34" s="127" t="s">
        <v>389</v>
      </c>
      <c r="C34" s="127" t="s">
        <v>579</v>
      </c>
      <c r="D34" s="127" t="s">
        <v>580</v>
      </c>
      <c r="E34" s="245" t="s">
        <v>581</v>
      </c>
      <c r="F34" s="246" t="s">
        <v>582</v>
      </c>
      <c r="G34" s="254" t="s">
        <v>583</v>
      </c>
      <c r="H34" s="297" t="s">
        <v>584</v>
      </c>
    </row>
    <row r="35" spans="1:8" ht="52.8">
      <c r="A35" s="127" t="str">
        <f t="shared" si="0"/>
        <v>InstructionsA37</v>
      </c>
      <c r="B35" s="127" t="s">
        <v>389</v>
      </c>
      <c r="C35" s="127" t="s">
        <v>585</v>
      </c>
      <c r="D35" s="127" t="s">
        <v>586</v>
      </c>
      <c r="E35" s="249" t="s">
        <v>587</v>
      </c>
      <c r="F35" s="291" t="s">
        <v>588</v>
      </c>
      <c r="G35" s="127" t="s">
        <v>589</v>
      </c>
      <c r="H35" s="297" t="s">
        <v>590</v>
      </c>
    </row>
    <row r="36" spans="1:8" ht="79.2">
      <c r="A36" s="127" t="str">
        <f t="shared" si="0"/>
        <v>InstructionsA38</v>
      </c>
      <c r="B36" s="127" t="s">
        <v>389</v>
      </c>
      <c r="C36" s="127" t="s">
        <v>591</v>
      </c>
      <c r="D36" s="127" t="s">
        <v>592</v>
      </c>
      <c r="E36" s="249" t="s">
        <v>593</v>
      </c>
      <c r="F36" s="291" t="s">
        <v>594</v>
      </c>
      <c r="G36" s="127" t="s">
        <v>595</v>
      </c>
      <c r="H36" s="297" t="s">
        <v>596</v>
      </c>
    </row>
    <row r="37" spans="1:8" ht="124.2">
      <c r="A37" s="127" t="str">
        <f t="shared" si="0"/>
        <v>InstructionsA39</v>
      </c>
      <c r="B37" s="127" t="s">
        <v>389</v>
      </c>
      <c r="C37" s="127" t="s">
        <v>597</v>
      </c>
      <c r="D37" s="127" t="s">
        <v>598</v>
      </c>
      <c r="E37" s="249" t="s">
        <v>599</v>
      </c>
      <c r="F37" s="292" t="s">
        <v>600</v>
      </c>
      <c r="G37" s="127" t="s">
        <v>601</v>
      </c>
      <c r="H37" s="297" t="s">
        <v>602</v>
      </c>
    </row>
    <row r="38" spans="1:8" ht="151.80000000000001">
      <c r="A38" s="127" t="str">
        <f t="shared" si="0"/>
        <v>InstructionsA40</v>
      </c>
      <c r="B38" s="127" t="s">
        <v>389</v>
      </c>
      <c r="C38" s="127" t="s">
        <v>603</v>
      </c>
      <c r="D38" s="251" t="s">
        <v>604</v>
      </c>
      <c r="E38" s="252" t="s">
        <v>605</v>
      </c>
      <c r="F38" s="293" t="s">
        <v>606</v>
      </c>
      <c r="G38" s="251" t="s">
        <v>607</v>
      </c>
      <c r="H38" s="297" t="s">
        <v>608</v>
      </c>
    </row>
    <row r="39" spans="1:8" ht="193.2">
      <c r="A39" s="127" t="str">
        <f>B39&amp;C39</f>
        <v>InstructionsA41</v>
      </c>
      <c r="B39" s="127" t="s">
        <v>389</v>
      </c>
      <c r="C39" s="127" t="s">
        <v>609</v>
      </c>
      <c r="D39" s="251" t="s">
        <v>610</v>
      </c>
      <c r="E39" s="252" t="s">
        <v>611</v>
      </c>
      <c r="F39" s="293" t="s">
        <v>612</v>
      </c>
      <c r="G39" s="255" t="s">
        <v>613</v>
      </c>
      <c r="H39" s="301" t="s">
        <v>614</v>
      </c>
    </row>
    <row r="40" spans="1:8" ht="193.2">
      <c r="A40" s="127" t="str">
        <f>B40&amp;C40</f>
        <v>InstructionsA42</v>
      </c>
      <c r="B40" s="127" t="s">
        <v>389</v>
      </c>
      <c r="C40" s="127" t="s">
        <v>615</v>
      </c>
      <c r="D40" s="127" t="s">
        <v>616</v>
      </c>
      <c r="E40" s="245" t="s">
        <v>617</v>
      </c>
      <c r="F40" s="291" t="s">
        <v>618</v>
      </c>
      <c r="G40" s="127" t="s">
        <v>619</v>
      </c>
      <c r="H40" s="297" t="s">
        <v>620</v>
      </c>
    </row>
    <row r="41" spans="1:8" ht="69">
      <c r="A41" s="127" t="str">
        <f t="shared" si="0"/>
        <v>InstructionsA43</v>
      </c>
      <c r="B41" s="127" t="s">
        <v>389</v>
      </c>
      <c r="C41" s="127" t="s">
        <v>621</v>
      </c>
      <c r="D41" s="127" t="s">
        <v>622</v>
      </c>
      <c r="E41" s="245" t="s">
        <v>623</v>
      </c>
      <c r="F41" s="291" t="s">
        <v>624</v>
      </c>
      <c r="G41" s="127" t="s">
        <v>625</v>
      </c>
      <c r="H41" s="297" t="s">
        <v>626</v>
      </c>
    </row>
    <row r="42" spans="1:8" ht="69">
      <c r="A42" s="127" t="str">
        <f t="shared" si="0"/>
        <v>InstructionsA45</v>
      </c>
      <c r="B42" s="127" t="s">
        <v>389</v>
      </c>
      <c r="C42" s="127" t="s">
        <v>627</v>
      </c>
      <c r="D42" s="127" t="s">
        <v>628</v>
      </c>
      <c r="E42" s="245" t="s">
        <v>629</v>
      </c>
      <c r="F42" s="246" t="s">
        <v>630</v>
      </c>
      <c r="G42" s="127" t="s">
        <v>631</v>
      </c>
      <c r="H42" s="297" t="s">
        <v>632</v>
      </c>
    </row>
    <row r="43" spans="1:8" ht="82.8">
      <c r="A43" s="127" t="str">
        <f t="shared" si="0"/>
        <v>InstructionsA46</v>
      </c>
      <c r="B43" s="127" t="s">
        <v>389</v>
      </c>
      <c r="C43" s="127" t="s">
        <v>633</v>
      </c>
      <c r="D43" s="127" t="s">
        <v>634</v>
      </c>
      <c r="E43" s="249" t="s">
        <v>635</v>
      </c>
      <c r="F43" s="291" t="s">
        <v>636</v>
      </c>
      <c r="G43" s="254" t="s">
        <v>637</v>
      </c>
      <c r="H43" s="297" t="s">
        <v>638</v>
      </c>
    </row>
    <row r="44" spans="1:8" ht="55.2">
      <c r="A44" s="127" t="str">
        <f t="shared" si="0"/>
        <v>InstructionsA48</v>
      </c>
      <c r="B44" s="237" t="s">
        <v>389</v>
      </c>
      <c r="C44" s="127" t="s">
        <v>639</v>
      </c>
      <c r="D44" s="237" t="s">
        <v>640</v>
      </c>
      <c r="E44" s="245" t="s">
        <v>641</v>
      </c>
      <c r="F44" s="246" t="s">
        <v>642</v>
      </c>
      <c r="G44" s="256" t="s">
        <v>643</v>
      </c>
      <c r="H44" s="297" t="s">
        <v>644</v>
      </c>
    </row>
    <row r="45" spans="1:8" ht="41.4">
      <c r="A45" s="127" t="str">
        <f>B45&amp;C45</f>
        <v>InstructionsA49</v>
      </c>
      <c r="B45" s="127" t="s">
        <v>389</v>
      </c>
      <c r="C45" s="127" t="s">
        <v>645</v>
      </c>
      <c r="D45" s="127" t="s">
        <v>646</v>
      </c>
      <c r="E45" s="245" t="s">
        <v>647</v>
      </c>
      <c r="F45" s="246" t="s">
        <v>648</v>
      </c>
      <c r="G45" s="127" t="s">
        <v>649</v>
      </c>
      <c r="H45" s="300" t="s">
        <v>650</v>
      </c>
    </row>
    <row r="46" spans="1:8" ht="115.2">
      <c r="A46" s="127" t="str">
        <f t="shared" si="0"/>
        <v>InstructionsA50</v>
      </c>
      <c r="B46" s="127" t="s">
        <v>389</v>
      </c>
      <c r="C46" s="127" t="s">
        <v>651</v>
      </c>
      <c r="D46" s="127" t="s">
        <v>652</v>
      </c>
      <c r="E46" s="294" t="s">
        <v>653</v>
      </c>
      <c r="F46" s="291" t="s">
        <v>654</v>
      </c>
      <c r="G46" s="127" t="s">
        <v>655</v>
      </c>
      <c r="H46" s="297" t="s">
        <v>656</v>
      </c>
    </row>
    <row r="47" spans="1:8" ht="57.6">
      <c r="A47" s="127" t="str">
        <f t="shared" si="0"/>
        <v>InstructionsA51</v>
      </c>
      <c r="B47" s="127" t="s">
        <v>389</v>
      </c>
      <c r="C47" s="127" t="s">
        <v>657</v>
      </c>
      <c r="D47" s="127" t="s">
        <v>658</v>
      </c>
      <c r="E47" s="245" t="s">
        <v>659</v>
      </c>
      <c r="F47" s="246" t="s">
        <v>660</v>
      </c>
      <c r="G47" s="127" t="s">
        <v>661</v>
      </c>
      <c r="H47" s="297" t="s">
        <v>662</v>
      </c>
    </row>
    <row r="48" spans="1:8" ht="69">
      <c r="A48" s="127" t="str">
        <f t="shared" si="0"/>
        <v>InstructionsA52</v>
      </c>
      <c r="B48" s="127" t="s">
        <v>389</v>
      </c>
      <c r="C48" s="127" t="s">
        <v>663</v>
      </c>
      <c r="D48" s="127" t="s">
        <v>664</v>
      </c>
      <c r="E48" s="245" t="s">
        <v>665</v>
      </c>
      <c r="F48" s="246" t="s">
        <v>666</v>
      </c>
      <c r="G48" s="257" t="s">
        <v>667</v>
      </c>
      <c r="H48" s="297" t="s">
        <v>668</v>
      </c>
    </row>
    <row r="49" spans="1:8" ht="97.2">
      <c r="A49" s="127" t="str">
        <f>B49&amp;C49</f>
        <v>InstructionsA53</v>
      </c>
      <c r="B49" s="127" t="s">
        <v>389</v>
      </c>
      <c r="C49" s="127" t="s">
        <v>669</v>
      </c>
      <c r="D49" s="127" t="s">
        <v>670</v>
      </c>
      <c r="E49" s="245" t="s">
        <v>671</v>
      </c>
      <c r="F49" s="246" t="s">
        <v>672</v>
      </c>
      <c r="G49" s="257" t="s">
        <v>673</v>
      </c>
      <c r="H49" s="300" t="s">
        <v>674</v>
      </c>
    </row>
    <row r="50" spans="1:8" ht="55.2">
      <c r="A50" s="127" t="str">
        <f>B50&amp;C50</f>
        <v>InstructionsA54</v>
      </c>
      <c r="B50" s="127" t="s">
        <v>389</v>
      </c>
      <c r="C50" s="127" t="s">
        <v>675</v>
      </c>
      <c r="D50" s="127" t="s">
        <v>676</v>
      </c>
      <c r="E50" s="245" t="s">
        <v>677</v>
      </c>
      <c r="F50" s="246" t="s">
        <v>678</v>
      </c>
      <c r="G50" s="257" t="s">
        <v>679</v>
      </c>
      <c r="H50" s="297" t="s">
        <v>680</v>
      </c>
    </row>
    <row r="51" spans="1:8" ht="28.8">
      <c r="A51" s="127" t="str">
        <f t="shared" si="0"/>
        <v>InstructionsA55</v>
      </c>
      <c r="B51" s="127" t="s">
        <v>389</v>
      </c>
      <c r="C51" s="127" t="s">
        <v>681</v>
      </c>
      <c r="D51" s="127" t="s">
        <v>682</v>
      </c>
      <c r="E51" s="245" t="s">
        <v>683</v>
      </c>
      <c r="F51" s="246" t="s">
        <v>684</v>
      </c>
      <c r="G51" s="257" t="s">
        <v>685</v>
      </c>
      <c r="H51" s="297" t="s">
        <v>686</v>
      </c>
    </row>
    <row r="52" spans="1:8" ht="27.6">
      <c r="A52" s="127" t="str">
        <f t="shared" si="0"/>
        <v>InstructionsA56</v>
      </c>
      <c r="B52" s="127" t="s">
        <v>389</v>
      </c>
      <c r="C52" s="127" t="s">
        <v>687</v>
      </c>
      <c r="D52" s="127" t="s">
        <v>688</v>
      </c>
      <c r="E52" s="245" t="s">
        <v>689</v>
      </c>
      <c r="F52" s="246" t="s">
        <v>690</v>
      </c>
      <c r="G52" s="127" t="s">
        <v>691</v>
      </c>
      <c r="H52" s="297" t="s">
        <v>692</v>
      </c>
    </row>
    <row r="53" spans="1:8" ht="41.4">
      <c r="A53" s="127" t="str">
        <f t="shared" si="0"/>
        <v>InstructionsA57</v>
      </c>
      <c r="B53" s="127" t="s">
        <v>389</v>
      </c>
      <c r="C53" s="127" t="s">
        <v>693</v>
      </c>
      <c r="D53" s="127" t="s">
        <v>694</v>
      </c>
      <c r="E53" s="245" t="s">
        <v>695</v>
      </c>
      <c r="F53" s="246" t="s">
        <v>696</v>
      </c>
      <c r="G53" s="258" t="s">
        <v>697</v>
      </c>
      <c r="H53" s="297" t="s">
        <v>698</v>
      </c>
    </row>
    <row r="54" spans="1:8" ht="276">
      <c r="A54" s="127" t="str">
        <f t="shared" si="0"/>
        <v>InstructionsA58</v>
      </c>
      <c r="B54" s="127" t="s">
        <v>389</v>
      </c>
      <c r="C54" s="127" t="s">
        <v>699</v>
      </c>
      <c r="D54" s="127" t="s">
        <v>700</v>
      </c>
      <c r="E54" s="245" t="s">
        <v>701</v>
      </c>
      <c r="F54" s="246" t="s">
        <v>702</v>
      </c>
      <c r="G54" s="257" t="s">
        <v>703</v>
      </c>
      <c r="H54" s="297" t="s">
        <v>704</v>
      </c>
    </row>
    <row r="55" spans="1:8" ht="82.8">
      <c r="A55" s="127" t="str">
        <f t="shared" si="0"/>
        <v>InstructionsA59</v>
      </c>
      <c r="B55" s="127" t="s">
        <v>389</v>
      </c>
      <c r="C55" s="127" t="s">
        <v>705</v>
      </c>
      <c r="D55" s="127" t="s">
        <v>706</v>
      </c>
      <c r="E55" s="245" t="s">
        <v>707</v>
      </c>
      <c r="F55" s="246" t="s">
        <v>708</v>
      </c>
      <c r="G55" s="127" t="s">
        <v>709</v>
      </c>
      <c r="H55" s="297" t="s">
        <v>710</v>
      </c>
    </row>
    <row r="56" spans="1:8" ht="110.4">
      <c r="A56" s="127" t="str">
        <f t="shared" si="0"/>
        <v>InstructionsA60</v>
      </c>
      <c r="B56" s="127" t="s">
        <v>389</v>
      </c>
      <c r="C56" s="127" t="s">
        <v>711</v>
      </c>
      <c r="D56" s="127" t="s">
        <v>712</v>
      </c>
      <c r="E56" s="245" t="s">
        <v>713</v>
      </c>
      <c r="F56" s="246" t="s">
        <v>714</v>
      </c>
      <c r="G56" s="257" t="s">
        <v>715</v>
      </c>
      <c r="H56" s="297" t="s">
        <v>716</v>
      </c>
    </row>
    <row r="57" spans="1:8" ht="124.2">
      <c r="A57" s="127" t="str">
        <f t="shared" si="0"/>
        <v>InstructionsA61</v>
      </c>
      <c r="B57" s="127" t="s">
        <v>389</v>
      </c>
      <c r="C57" s="127" t="s">
        <v>717</v>
      </c>
      <c r="D57" s="127" t="s">
        <v>718</v>
      </c>
      <c r="E57" s="245" t="s">
        <v>719</v>
      </c>
      <c r="F57" s="246" t="s">
        <v>720</v>
      </c>
      <c r="G57" s="257" t="s">
        <v>721</v>
      </c>
      <c r="H57" s="297" t="s">
        <v>722</v>
      </c>
    </row>
    <row r="58" spans="1:8" ht="113.4">
      <c r="A58" s="127" t="str">
        <f>B58&amp;C58</f>
        <v>InstructionsA62</v>
      </c>
      <c r="B58" s="127" t="s">
        <v>389</v>
      </c>
      <c r="C58" s="127" t="s">
        <v>723</v>
      </c>
      <c r="D58" s="127" t="s">
        <v>724</v>
      </c>
      <c r="E58" s="294" t="s">
        <v>725</v>
      </c>
      <c r="F58" s="291" t="s">
        <v>726</v>
      </c>
      <c r="G58" s="257" t="s">
        <v>727</v>
      </c>
      <c r="H58" s="302" t="s">
        <v>728</v>
      </c>
    </row>
    <row r="59" spans="1:8" ht="43.2">
      <c r="A59" s="127" t="str">
        <f t="shared" si="0"/>
        <v>InstructionsA63</v>
      </c>
      <c r="B59" s="127" t="s">
        <v>389</v>
      </c>
      <c r="C59" s="127" t="s">
        <v>729</v>
      </c>
      <c r="D59" s="127" t="s">
        <v>730</v>
      </c>
      <c r="E59" s="245" t="s">
        <v>731</v>
      </c>
      <c r="F59" s="246" t="s">
        <v>732</v>
      </c>
      <c r="G59" s="127" t="s">
        <v>733</v>
      </c>
      <c r="H59" s="297" t="s">
        <v>734</v>
      </c>
    </row>
    <row r="60" spans="1:8" ht="194.4">
      <c r="A60" s="127" t="str">
        <f>B60&amp;C60</f>
        <v>InstructionsA65</v>
      </c>
      <c r="B60" s="127" t="s">
        <v>389</v>
      </c>
      <c r="C60" s="127" t="s">
        <v>735</v>
      </c>
      <c r="D60" s="127" t="s">
        <v>736</v>
      </c>
      <c r="E60" s="245" t="s">
        <v>737</v>
      </c>
      <c r="F60" s="246" t="s">
        <v>738</v>
      </c>
      <c r="G60" s="127" t="s">
        <v>739</v>
      </c>
      <c r="H60" s="300" t="s">
        <v>740</v>
      </c>
    </row>
    <row r="61" spans="1:8" ht="28.8">
      <c r="A61" s="127" t="str">
        <f t="shared" si="0"/>
        <v>InstructionsA67</v>
      </c>
      <c r="B61" s="127" t="s">
        <v>389</v>
      </c>
      <c r="C61" s="127" t="s">
        <v>741</v>
      </c>
      <c r="D61" s="127" t="s">
        <v>742</v>
      </c>
      <c r="E61" s="245" t="s">
        <v>743</v>
      </c>
      <c r="F61" s="246" t="s">
        <v>744</v>
      </c>
      <c r="G61" s="127" t="s">
        <v>745</v>
      </c>
      <c r="H61" s="300" t="s">
        <v>746</v>
      </c>
    </row>
    <row r="62" spans="1:8" ht="220.8">
      <c r="A62" s="127" t="str">
        <f t="shared" si="0"/>
        <v>InstructionsA68</v>
      </c>
      <c r="B62" s="127" t="s">
        <v>389</v>
      </c>
      <c r="C62" s="127" t="s">
        <v>747</v>
      </c>
      <c r="D62" s="127" t="s">
        <v>748</v>
      </c>
      <c r="E62" s="245" t="s">
        <v>749</v>
      </c>
      <c r="F62" s="246" t="s">
        <v>750</v>
      </c>
      <c r="G62" s="257" t="s">
        <v>751</v>
      </c>
      <c r="H62" s="297" t="s">
        <v>752</v>
      </c>
    </row>
    <row r="63" spans="1:8" ht="110.4">
      <c r="A63" s="127" t="str">
        <f t="shared" si="0"/>
        <v>InstructionsA69</v>
      </c>
      <c r="B63" s="127" t="s">
        <v>389</v>
      </c>
      <c r="C63" s="127" t="s">
        <v>753</v>
      </c>
      <c r="D63" s="127" t="s">
        <v>754</v>
      </c>
      <c r="E63" s="245" t="s">
        <v>755</v>
      </c>
      <c r="F63" s="246" t="s">
        <v>756</v>
      </c>
      <c r="G63" s="257" t="s">
        <v>757</v>
      </c>
      <c r="H63" s="297" t="s">
        <v>758</v>
      </c>
    </row>
    <row r="64" spans="1:8" ht="124.2">
      <c r="A64" s="127" t="str">
        <f t="shared" si="0"/>
        <v>InstructionsA70</v>
      </c>
      <c r="B64" s="127" t="s">
        <v>389</v>
      </c>
      <c r="C64" s="127" t="s">
        <v>759</v>
      </c>
      <c r="D64" s="127" t="s">
        <v>760</v>
      </c>
      <c r="E64" s="245" t="s">
        <v>761</v>
      </c>
      <c r="F64" s="246" t="s">
        <v>762</v>
      </c>
      <c r="G64" s="257" t="s">
        <v>763</v>
      </c>
      <c r="H64" s="297" t="s">
        <v>764</v>
      </c>
    </row>
    <row r="65" spans="1:8" ht="248.4">
      <c r="A65" s="127" t="str">
        <f t="shared" si="0"/>
        <v>InstructionsA71</v>
      </c>
      <c r="B65" s="127" t="s">
        <v>389</v>
      </c>
      <c r="C65" s="127" t="s">
        <v>765</v>
      </c>
      <c r="D65" s="127" t="s">
        <v>766</v>
      </c>
      <c r="E65" s="245" t="s">
        <v>767</v>
      </c>
      <c r="F65" s="246" t="s">
        <v>768</v>
      </c>
      <c r="G65" s="257" t="s">
        <v>769</v>
      </c>
      <c r="H65" s="297" t="s">
        <v>770</v>
      </c>
    </row>
    <row r="66" spans="1:8" ht="82.8">
      <c r="A66" s="127" t="str">
        <f t="shared" si="0"/>
        <v>InstructionsA72</v>
      </c>
      <c r="B66" s="127" t="s">
        <v>389</v>
      </c>
      <c r="C66" s="127" t="s">
        <v>771</v>
      </c>
      <c r="D66" s="127" t="s">
        <v>772</v>
      </c>
      <c r="E66" s="245" t="s">
        <v>773</v>
      </c>
      <c r="F66" s="246" t="s">
        <v>774</v>
      </c>
      <c r="G66" s="257" t="s">
        <v>775</v>
      </c>
      <c r="H66" s="297" t="s">
        <v>776</v>
      </c>
    </row>
    <row r="67" spans="1:8" ht="28.8">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8">
      <c r="A77" s="127" t="str">
        <f t="shared" si="4"/>
        <v>DefinitionsB11</v>
      </c>
      <c r="B77" s="127" t="s">
        <v>783</v>
      </c>
      <c r="C77" s="127" t="s">
        <v>836</v>
      </c>
      <c r="D77" s="251" t="s">
        <v>837</v>
      </c>
      <c r="E77" s="251" t="s">
        <v>838</v>
      </c>
      <c r="F77" s="260" t="s">
        <v>839</v>
      </c>
      <c r="G77" s="261" t="s">
        <v>840</v>
      </c>
      <c r="H77" s="297" t="s">
        <v>841</v>
      </c>
    </row>
    <row r="78" spans="1:8" ht="13.8">
      <c r="A78" s="127" t="str">
        <f t="shared" si="4"/>
        <v>DefinitionsB12</v>
      </c>
      <c r="B78" s="127" t="s">
        <v>783</v>
      </c>
      <c r="C78" s="127" t="s">
        <v>842</v>
      </c>
      <c r="D78" s="251" t="s">
        <v>843</v>
      </c>
      <c r="E78" s="251" t="s">
        <v>844</v>
      </c>
      <c r="F78" s="260" t="s">
        <v>845</v>
      </c>
      <c r="G78" s="262" t="s">
        <v>846</v>
      </c>
      <c r="H78" s="297" t="s">
        <v>847</v>
      </c>
    </row>
    <row r="79" spans="1:8" ht="13.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4">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9">
      <c r="A89" s="127" t="str">
        <f t="shared" si="4"/>
        <v>DefinitionsC3</v>
      </c>
      <c r="B89" s="127" t="s">
        <v>783</v>
      </c>
      <c r="C89" s="127" t="s">
        <v>905</v>
      </c>
      <c r="D89" s="127" t="s">
        <v>906</v>
      </c>
      <c r="E89" s="245" t="s">
        <v>907</v>
      </c>
      <c r="F89" s="246" t="s">
        <v>908</v>
      </c>
      <c r="G89" s="127" t="s">
        <v>909</v>
      </c>
      <c r="H89" s="297" t="s">
        <v>910</v>
      </c>
    </row>
    <row r="90" spans="1:8" ht="55.2">
      <c r="A90" s="127" t="str">
        <f t="shared" ref="A90" si="5">B90&amp;C90</f>
        <v>DefinitionsC4</v>
      </c>
      <c r="B90" s="127" t="s">
        <v>783</v>
      </c>
      <c r="C90" s="127" t="s">
        <v>911</v>
      </c>
      <c r="D90" s="127" t="s">
        <v>912</v>
      </c>
      <c r="E90" s="249" t="s">
        <v>913</v>
      </c>
      <c r="F90" s="246" t="s">
        <v>914</v>
      </c>
      <c r="G90" s="254" t="s">
        <v>915</v>
      </c>
      <c r="H90" s="297" t="s">
        <v>916</v>
      </c>
    </row>
    <row r="91" spans="1:8" ht="179.4">
      <c r="A91" s="127" t="str">
        <f>B91&amp;C91</f>
        <v>DefinitionsC5</v>
      </c>
      <c r="B91" s="127" t="s">
        <v>783</v>
      </c>
      <c r="C91" s="127" t="s">
        <v>917</v>
      </c>
      <c r="D91" s="127" t="s">
        <v>918</v>
      </c>
      <c r="E91" s="245" t="s">
        <v>919</v>
      </c>
      <c r="F91" s="246" t="s">
        <v>920</v>
      </c>
      <c r="G91" s="127" t="s">
        <v>921</v>
      </c>
      <c r="H91" s="297" t="s">
        <v>922</v>
      </c>
    </row>
    <row r="92" spans="1:8" ht="124.2">
      <c r="A92" s="127" t="str">
        <f>B92&amp;C92</f>
        <v>DefinitionsC6</v>
      </c>
      <c r="B92" s="127" t="s">
        <v>783</v>
      </c>
      <c r="C92" s="127" t="s">
        <v>923</v>
      </c>
      <c r="D92" s="127" t="s">
        <v>924</v>
      </c>
      <c r="E92" s="245" t="s">
        <v>925</v>
      </c>
      <c r="F92" s="246" t="s">
        <v>926</v>
      </c>
      <c r="G92" s="127" t="s">
        <v>927</v>
      </c>
      <c r="H92" s="297" t="s">
        <v>928</v>
      </c>
    </row>
    <row r="93" spans="1:8" ht="127.8">
      <c r="A93" s="127" t="str">
        <f t="shared" si="4"/>
        <v>DefinitionsC7</v>
      </c>
      <c r="B93" s="127" t="s">
        <v>783</v>
      </c>
      <c r="C93" s="127" t="s">
        <v>929</v>
      </c>
      <c r="D93" s="127" t="s">
        <v>930</v>
      </c>
      <c r="E93" s="245" t="s">
        <v>931</v>
      </c>
      <c r="F93" s="246" t="s">
        <v>932</v>
      </c>
      <c r="G93" s="127" t="s">
        <v>933</v>
      </c>
      <c r="H93" s="297" t="s">
        <v>934</v>
      </c>
    </row>
    <row r="94" spans="1:8" ht="96.6">
      <c r="A94" s="127" t="str">
        <f t="shared" si="4"/>
        <v>DefinitionsC8</v>
      </c>
      <c r="B94" s="127" t="s">
        <v>783</v>
      </c>
      <c r="C94" s="127" t="s">
        <v>935</v>
      </c>
      <c r="D94" s="127" t="s">
        <v>936</v>
      </c>
      <c r="E94" s="245" t="s">
        <v>937</v>
      </c>
      <c r="F94" s="246" t="s">
        <v>938</v>
      </c>
      <c r="G94" s="127" t="s">
        <v>939</v>
      </c>
      <c r="H94" s="297" t="s">
        <v>940</v>
      </c>
    </row>
    <row r="95" spans="1:8" ht="69">
      <c r="A95" s="127" t="str">
        <f t="shared" si="4"/>
        <v>DefinitionsC9</v>
      </c>
      <c r="B95" s="127" t="s">
        <v>783</v>
      </c>
      <c r="C95" s="127" t="s">
        <v>941</v>
      </c>
      <c r="D95" s="127" t="s">
        <v>942</v>
      </c>
      <c r="E95" s="245" t="s">
        <v>943</v>
      </c>
      <c r="F95" s="246" t="s">
        <v>944</v>
      </c>
      <c r="G95" s="127" t="s">
        <v>945</v>
      </c>
      <c r="H95" s="297" t="s">
        <v>946</v>
      </c>
    </row>
    <row r="96" spans="1:8" ht="179.4">
      <c r="A96" s="127" t="str">
        <f t="shared" si="4"/>
        <v>DefinitionsC10</v>
      </c>
      <c r="B96" s="127" t="s">
        <v>783</v>
      </c>
      <c r="C96" s="127" t="s">
        <v>947</v>
      </c>
      <c r="D96" s="127" t="s">
        <v>948</v>
      </c>
      <c r="E96" s="245" t="s">
        <v>949</v>
      </c>
      <c r="F96" s="246" t="s">
        <v>950</v>
      </c>
      <c r="G96" s="127" t="s">
        <v>951</v>
      </c>
      <c r="H96" s="297" t="s">
        <v>952</v>
      </c>
    </row>
    <row r="97" spans="1:8" ht="41.4" customHeight="1">
      <c r="A97" s="127" t="str">
        <f t="shared" si="4"/>
        <v>DefinitionsC11</v>
      </c>
      <c r="B97" s="127" t="s">
        <v>783</v>
      </c>
      <c r="C97" s="127" t="s">
        <v>953</v>
      </c>
      <c r="D97" s="251" t="s">
        <v>954</v>
      </c>
      <c r="E97" s="252" t="s">
        <v>955</v>
      </c>
      <c r="F97" s="259" t="s">
        <v>956</v>
      </c>
      <c r="G97" s="261" t="s">
        <v>957</v>
      </c>
      <c r="H97" s="303" t="s">
        <v>958</v>
      </c>
    </row>
    <row r="98" spans="1:8" ht="41.4" customHeight="1">
      <c r="A98" s="127" t="str">
        <f t="shared" si="4"/>
        <v>DefinitionsC12</v>
      </c>
      <c r="B98" s="127" t="s">
        <v>783</v>
      </c>
      <c r="C98" s="127" t="s">
        <v>959</v>
      </c>
      <c r="D98" s="251" t="s">
        <v>960</v>
      </c>
      <c r="E98" s="252" t="s">
        <v>961</v>
      </c>
      <c r="F98" s="259" t="s">
        <v>962</v>
      </c>
      <c r="G98" s="262" t="s">
        <v>963</v>
      </c>
      <c r="H98" s="297" t="s">
        <v>964</v>
      </c>
    </row>
    <row r="99" spans="1:8" ht="124.2">
      <c r="A99" s="127" t="str">
        <f t="shared" si="4"/>
        <v>DefinitionsC13</v>
      </c>
      <c r="B99" s="127" t="s">
        <v>783</v>
      </c>
      <c r="C99" s="127" t="s">
        <v>965</v>
      </c>
      <c r="D99" s="251" t="s">
        <v>966</v>
      </c>
      <c r="E99" s="252" t="s">
        <v>967</v>
      </c>
      <c r="F99" s="260" t="s">
        <v>968</v>
      </c>
      <c r="G99" s="262" t="s">
        <v>969</v>
      </c>
      <c r="H99" s="297" t="s">
        <v>970</v>
      </c>
    </row>
    <row r="100" spans="1:8" ht="55.2">
      <c r="A100" s="127" t="str">
        <f>B100&amp;C100</f>
        <v>DefinitionsC14</v>
      </c>
      <c r="B100" s="127" t="s">
        <v>783</v>
      </c>
      <c r="C100" s="127" t="s">
        <v>971</v>
      </c>
      <c r="D100" s="127" t="s">
        <v>972</v>
      </c>
      <c r="E100" s="245" t="s">
        <v>973</v>
      </c>
      <c r="F100" s="246" t="s">
        <v>974</v>
      </c>
      <c r="G100" s="127" t="s">
        <v>975</v>
      </c>
      <c r="H100" s="297" t="s">
        <v>976</v>
      </c>
    </row>
    <row r="101" spans="1:8" ht="165.6">
      <c r="A101" s="127" t="str">
        <f t="shared" si="4"/>
        <v>DefinitionsC15</v>
      </c>
      <c r="B101" s="127" t="s">
        <v>783</v>
      </c>
      <c r="C101" s="127" t="s">
        <v>977</v>
      </c>
      <c r="D101" s="127" t="s">
        <v>978</v>
      </c>
      <c r="E101" s="249" t="s">
        <v>979</v>
      </c>
      <c r="F101" s="246" t="s">
        <v>980</v>
      </c>
      <c r="G101" s="247" t="s">
        <v>981</v>
      </c>
      <c r="H101" s="297" t="s">
        <v>982</v>
      </c>
    </row>
    <row r="102" spans="1:8" ht="69">
      <c r="A102" s="127" t="str">
        <f>B102&amp;C102</f>
        <v>DefinitionsC16</v>
      </c>
      <c r="B102" s="127" t="s">
        <v>783</v>
      </c>
      <c r="C102" s="127" t="s">
        <v>983</v>
      </c>
      <c r="D102" s="127" t="s">
        <v>984</v>
      </c>
      <c r="E102" s="245" t="s">
        <v>985</v>
      </c>
      <c r="F102" s="246" t="s">
        <v>986</v>
      </c>
      <c r="G102" s="127" t="s">
        <v>987</v>
      </c>
      <c r="H102" s="297" t="s">
        <v>988</v>
      </c>
    </row>
    <row r="103" spans="1:8" ht="85.8">
      <c r="A103" s="127" t="str">
        <f>B103&amp;C103</f>
        <v>DefinitionsC17</v>
      </c>
      <c r="B103" s="127" t="s">
        <v>783</v>
      </c>
      <c r="C103" s="127" t="s">
        <v>989</v>
      </c>
      <c r="D103" s="127" t="s">
        <v>990</v>
      </c>
      <c r="E103" s="245" t="s">
        <v>991</v>
      </c>
      <c r="F103" s="246" t="s">
        <v>992</v>
      </c>
      <c r="G103" s="127" t="s">
        <v>993</v>
      </c>
      <c r="H103" s="297" t="s">
        <v>994</v>
      </c>
    </row>
    <row r="104" spans="1:8" ht="220.8">
      <c r="A104" s="127" t="str">
        <f>B104&amp;C104</f>
        <v>DefinitionsC18</v>
      </c>
      <c r="B104" s="127" t="s">
        <v>783</v>
      </c>
      <c r="C104" s="127" t="s">
        <v>995</v>
      </c>
      <c r="D104" s="127" t="s">
        <v>996</v>
      </c>
      <c r="E104" s="245" t="s">
        <v>997</v>
      </c>
      <c r="F104" s="246" t="s">
        <v>998</v>
      </c>
      <c r="G104" s="127" t="s">
        <v>999</v>
      </c>
      <c r="H104" s="297" t="s">
        <v>1000</v>
      </c>
    </row>
    <row r="105" spans="1:8" ht="207">
      <c r="A105" s="127" t="str">
        <f>B105&amp;C105</f>
        <v>DefinitionsC19</v>
      </c>
      <c r="B105" s="127" t="s">
        <v>783</v>
      </c>
      <c r="C105" s="127" t="s">
        <v>1001</v>
      </c>
      <c r="D105" s="127" t="s">
        <v>1002</v>
      </c>
      <c r="E105" s="245" t="s">
        <v>1003</v>
      </c>
      <c r="F105" s="246" t="s">
        <v>1004</v>
      </c>
      <c r="G105" s="254" t="s">
        <v>1005</v>
      </c>
      <c r="H105" s="297" t="s">
        <v>1006</v>
      </c>
    </row>
    <row r="106" spans="1:8" ht="110.4">
      <c r="A106" s="127" t="str">
        <f t="shared" si="4"/>
        <v>DefinitionsC20</v>
      </c>
      <c r="B106" s="127" t="s">
        <v>783</v>
      </c>
      <c r="C106" s="127" t="s">
        <v>1007</v>
      </c>
      <c r="D106" s="251" t="s">
        <v>1008</v>
      </c>
      <c r="E106" s="252" t="s">
        <v>1009</v>
      </c>
      <c r="F106" s="260" t="s">
        <v>1010</v>
      </c>
      <c r="G106" s="261" t="s">
        <v>1011</v>
      </c>
      <c r="H106" s="297" t="s">
        <v>1012</v>
      </c>
    </row>
    <row r="107" spans="1:8" ht="82.8">
      <c r="A107" s="127" t="str">
        <f>B107&amp;C107</f>
        <v>DefinitionsC21</v>
      </c>
      <c r="B107" s="127" t="s">
        <v>783</v>
      </c>
      <c r="C107" s="127" t="s">
        <v>1013</v>
      </c>
      <c r="D107" s="127" t="s">
        <v>1014</v>
      </c>
      <c r="E107" s="245" t="s">
        <v>1015</v>
      </c>
      <c r="F107" s="246" t="s">
        <v>1016</v>
      </c>
      <c r="G107" s="127" t="s">
        <v>1017</v>
      </c>
      <c r="H107" s="297" t="s">
        <v>1018</v>
      </c>
    </row>
    <row r="108" spans="1:8" ht="27.6">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8">
      <c r="A112" s="127" t="str">
        <f t="shared" si="4"/>
        <v>DeclarationB4</v>
      </c>
      <c r="B112" s="127" t="s">
        <v>1019</v>
      </c>
      <c r="C112" s="127" t="s">
        <v>795</v>
      </c>
      <c r="D112" s="127" t="s">
        <v>1044</v>
      </c>
      <c r="E112" s="245" t="s">
        <v>1045</v>
      </c>
      <c r="F112" s="246" t="s">
        <v>1046</v>
      </c>
      <c r="G112" s="127" t="s">
        <v>1047</v>
      </c>
      <c r="H112" s="297" t="s">
        <v>1048</v>
      </c>
    </row>
    <row r="113" spans="1:8" ht="41.4">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6">
      <c r="A115" s="127" t="str">
        <f t="shared" si="4"/>
        <v>DeclarationB8</v>
      </c>
      <c r="B115" s="127" t="s">
        <v>1019</v>
      </c>
      <c r="C115" s="127" t="s">
        <v>819</v>
      </c>
      <c r="D115" s="127" t="s">
        <v>1059</v>
      </c>
      <c r="E115" s="245" t="s">
        <v>1060</v>
      </c>
      <c r="F115" s="246" t="s">
        <v>1061</v>
      </c>
      <c r="G115" s="127" t="s">
        <v>1062</v>
      </c>
      <c r="H115" s="297" t="s">
        <v>1063</v>
      </c>
    </row>
    <row r="116" spans="1:8" ht="15.6">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c r="A118" s="127" t="str">
        <f>B118&amp;C118</f>
        <v>DeclarationB10A</v>
      </c>
      <c r="B118" s="127" t="s">
        <v>1019</v>
      </c>
      <c r="C118" s="127" t="s">
        <v>1074</v>
      </c>
      <c r="D118" s="127" t="s">
        <v>1069</v>
      </c>
      <c r="E118" s="245" t="s">
        <v>1070</v>
      </c>
      <c r="F118" s="246" t="s">
        <v>1075</v>
      </c>
      <c r="G118" s="127" t="s">
        <v>1072</v>
      </c>
      <c r="H118" s="297" t="s">
        <v>1073</v>
      </c>
    </row>
    <row r="119" spans="1:8">
      <c r="A119" s="127" t="str">
        <f>B119&amp;C119</f>
        <v>DeclarationB10C</v>
      </c>
      <c r="B119" s="127" t="s">
        <v>1019</v>
      </c>
      <c r="C119" s="127" t="s">
        <v>1076</v>
      </c>
      <c r="D119" s="127" t="s">
        <v>1077</v>
      </c>
      <c r="E119" s="245" t="s">
        <v>1078</v>
      </c>
      <c r="F119" s="246" t="s">
        <v>1079</v>
      </c>
      <c r="G119" s="127" t="s">
        <v>1080</v>
      </c>
      <c r="H119" s="297" t="s">
        <v>1081</v>
      </c>
    </row>
    <row r="120" spans="1:8" ht="27.6">
      <c r="A120" s="127" t="str">
        <f>B120&amp;C120</f>
        <v>DeclarationB10B</v>
      </c>
      <c r="B120" s="127" t="s">
        <v>1019</v>
      </c>
      <c r="C120" s="127" t="s">
        <v>1082</v>
      </c>
      <c r="D120" s="127" t="s">
        <v>1083</v>
      </c>
      <c r="E120" s="245" t="s">
        <v>1084</v>
      </c>
      <c r="F120" s="246" t="s">
        <v>1085</v>
      </c>
      <c r="G120" s="127" t="s">
        <v>1086</v>
      </c>
      <c r="H120" s="297" t="s">
        <v>1087</v>
      </c>
    </row>
    <row r="121" spans="1:8" ht="27.6">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6">
      <c r="A133" s="127" t="str">
        <f t="shared" si="4"/>
        <v>DeclarationB24</v>
      </c>
      <c r="B133" s="127" t="s">
        <v>1019</v>
      </c>
      <c r="C133" s="127" t="s">
        <v>1150</v>
      </c>
      <c r="D133" s="127" t="s">
        <v>1151</v>
      </c>
      <c r="E133" s="245" t="s">
        <v>1152</v>
      </c>
      <c r="F133" s="246" t="s">
        <v>1153</v>
      </c>
      <c r="G133" s="127" t="s">
        <v>1154</v>
      </c>
      <c r="H133" s="297" t="s">
        <v>1155</v>
      </c>
    </row>
    <row r="134" spans="1:8" ht="52.2">
      <c r="A134" s="127" t="str">
        <f>B134&amp;C134</f>
        <v>DeclarationB25</v>
      </c>
      <c r="B134" s="127" t="s">
        <v>1019</v>
      </c>
      <c r="C134" s="127" t="s">
        <v>1156</v>
      </c>
      <c r="D134" s="127" t="s">
        <v>1157</v>
      </c>
      <c r="E134" s="245" t="s">
        <v>1158</v>
      </c>
      <c r="F134" s="291" t="s">
        <v>1159</v>
      </c>
      <c r="G134" s="127" t="s">
        <v>1160</v>
      </c>
      <c r="H134" s="297" t="s">
        <v>1161</v>
      </c>
    </row>
    <row r="135" spans="1:8" ht="27.6">
      <c r="A135" s="127" t="str">
        <f>B135&amp;C135</f>
        <v>DeclarationB31</v>
      </c>
      <c r="B135" s="127" t="s">
        <v>1019</v>
      </c>
      <c r="C135" s="127" t="s">
        <v>1162</v>
      </c>
      <c r="D135" s="127" t="s">
        <v>1163</v>
      </c>
      <c r="E135" s="127" t="s">
        <v>1164</v>
      </c>
      <c r="F135" s="291" t="s">
        <v>1165</v>
      </c>
      <c r="G135" s="127" t="s">
        <v>1166</v>
      </c>
      <c r="H135" s="297" t="s">
        <v>1167</v>
      </c>
    </row>
    <row r="136" spans="1:8" ht="66">
      <c r="A136" s="127" t="str">
        <f t="shared" si="4"/>
        <v>DeclarationB37</v>
      </c>
      <c r="B136" s="127" t="s">
        <v>1019</v>
      </c>
      <c r="C136" s="127" t="s">
        <v>1168</v>
      </c>
      <c r="D136" s="127" t="s">
        <v>1169</v>
      </c>
      <c r="E136" s="127" t="s">
        <v>1170</v>
      </c>
      <c r="F136" s="246" t="s">
        <v>1171</v>
      </c>
      <c r="G136" s="127" t="s">
        <v>1172</v>
      </c>
      <c r="H136" s="297" t="s">
        <v>1173</v>
      </c>
    </row>
    <row r="137" spans="1:8" ht="28.8">
      <c r="A137" s="127" t="str">
        <f t="shared" si="4"/>
        <v>DeclarationB43</v>
      </c>
      <c r="B137" s="127" t="s">
        <v>1019</v>
      </c>
      <c r="C137" s="127" t="s">
        <v>1174</v>
      </c>
      <c r="D137" s="127" t="s">
        <v>1175</v>
      </c>
      <c r="E137" s="245" t="s">
        <v>1176</v>
      </c>
      <c r="F137" s="246" t="s">
        <v>1177</v>
      </c>
      <c r="G137" s="127" t="s">
        <v>1178</v>
      </c>
      <c r="H137" s="297" t="s">
        <v>1179</v>
      </c>
    </row>
    <row r="138" spans="1:8" ht="28.8">
      <c r="A138" s="127" t="str">
        <f t="shared" si="4"/>
        <v>DeclarationB49</v>
      </c>
      <c r="B138" s="127" t="s">
        <v>1019</v>
      </c>
      <c r="C138" s="127" t="s">
        <v>1180</v>
      </c>
      <c r="D138" s="127" t="s">
        <v>1181</v>
      </c>
      <c r="E138" s="245" t="s">
        <v>1182</v>
      </c>
      <c r="F138" s="291" t="s">
        <v>1183</v>
      </c>
      <c r="G138" s="127" t="s">
        <v>1184</v>
      </c>
      <c r="H138" s="297" t="s">
        <v>1185</v>
      </c>
    </row>
    <row r="139" spans="1:8" ht="43.2">
      <c r="A139" s="127" t="str">
        <f t="shared" si="4"/>
        <v>DeclarationB55</v>
      </c>
      <c r="B139" s="127" t="s">
        <v>1019</v>
      </c>
      <c r="C139" s="127" t="s">
        <v>1186</v>
      </c>
      <c r="D139" s="127" t="s">
        <v>1187</v>
      </c>
      <c r="E139" s="249" t="s">
        <v>1188</v>
      </c>
      <c r="F139" s="246" t="s">
        <v>1189</v>
      </c>
      <c r="G139" s="127" t="s">
        <v>1190</v>
      </c>
      <c r="H139" s="297" t="s">
        <v>1191</v>
      </c>
    </row>
    <row r="140" spans="1:8" ht="43.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6">
      <c r="A142" s="127" t="str">
        <f t="shared" si="4"/>
        <v>DeclarationB69</v>
      </c>
      <c r="B142" s="127" t="s">
        <v>1019</v>
      </c>
      <c r="C142" s="127" t="s">
        <v>1204</v>
      </c>
      <c r="D142" s="127" t="s">
        <v>1205</v>
      </c>
      <c r="E142" s="245" t="s">
        <v>12756</v>
      </c>
      <c r="F142" s="291" t="s">
        <v>1206</v>
      </c>
      <c r="G142" s="127" t="s">
        <v>1207</v>
      </c>
      <c r="H142" s="297" t="s">
        <v>1208</v>
      </c>
    </row>
    <row r="143" spans="1:8" ht="43.2">
      <c r="A143" s="127" t="str">
        <f t="shared" si="4"/>
        <v>DeclarationB71</v>
      </c>
      <c r="B143" s="127" t="s">
        <v>1019</v>
      </c>
      <c r="C143" s="127" t="s">
        <v>1209</v>
      </c>
      <c r="D143" s="127" t="s">
        <v>1210</v>
      </c>
      <c r="E143" s="245" t="s">
        <v>12757</v>
      </c>
      <c r="F143" s="246" t="s">
        <v>1211</v>
      </c>
      <c r="G143" s="127" t="s">
        <v>1212</v>
      </c>
      <c r="H143" s="297" t="s">
        <v>1213</v>
      </c>
    </row>
    <row r="144" spans="1:8" ht="52.8">
      <c r="A144" s="127" t="str">
        <f t="shared" ref="A144:A177" si="6">B144&amp;C144</f>
        <v>Declaration</v>
      </c>
      <c r="B144" s="127" t="s">
        <v>1019</v>
      </c>
      <c r="D144" s="127" t="s">
        <v>1214</v>
      </c>
      <c r="E144" s="245" t="s">
        <v>1215</v>
      </c>
      <c r="F144" s="266" t="s">
        <v>1216</v>
      </c>
      <c r="G144" s="127" t="s">
        <v>1217</v>
      </c>
      <c r="H144" s="297" t="s">
        <v>1218</v>
      </c>
    </row>
    <row r="145" spans="1:8" ht="57.6">
      <c r="A145" s="127" t="str">
        <f t="shared" si="6"/>
        <v>DeclarationB73</v>
      </c>
      <c r="B145" s="127" t="s">
        <v>1019</v>
      </c>
      <c r="C145" s="127" t="s">
        <v>1219</v>
      </c>
      <c r="D145" s="127" t="s">
        <v>1220</v>
      </c>
      <c r="E145" s="249" t="s">
        <v>1221</v>
      </c>
      <c r="F145" s="246" t="s">
        <v>1222</v>
      </c>
      <c r="G145" s="127" t="s">
        <v>1223</v>
      </c>
      <c r="H145" s="297" t="s">
        <v>1224</v>
      </c>
    </row>
    <row r="146" spans="1:8" ht="27.6">
      <c r="A146" s="127" t="str">
        <f t="shared" si="6"/>
        <v>DeclarationB77</v>
      </c>
      <c r="B146" s="127" t="s">
        <v>1019</v>
      </c>
      <c r="C146" s="127" t="s">
        <v>1225</v>
      </c>
      <c r="D146" s="127" t="s">
        <v>1226</v>
      </c>
      <c r="E146" s="245" t="s">
        <v>12758</v>
      </c>
      <c r="F146" s="246" t="s">
        <v>1227</v>
      </c>
      <c r="G146" s="127" t="s">
        <v>1228</v>
      </c>
      <c r="H146" s="303" t="s">
        <v>1229</v>
      </c>
    </row>
    <row r="147" spans="1:8" ht="43.2">
      <c r="A147" s="127" t="str">
        <f t="shared" si="6"/>
        <v>DeclarationB79</v>
      </c>
      <c r="B147" s="127" t="s">
        <v>1019</v>
      </c>
      <c r="C147" s="127" t="s">
        <v>1230</v>
      </c>
      <c r="D147" s="127" t="s">
        <v>1231</v>
      </c>
      <c r="E147" s="249" t="s">
        <v>1232</v>
      </c>
      <c r="F147" s="291" t="s">
        <v>1233</v>
      </c>
      <c r="G147" s="127" t="s">
        <v>1234</v>
      </c>
      <c r="H147" s="297" t="s">
        <v>1235</v>
      </c>
    </row>
    <row r="148" spans="1:8" ht="34.799999999999997">
      <c r="A148" s="127" t="str">
        <f t="shared" si="6"/>
        <v>DeclarationB81</v>
      </c>
      <c r="B148" s="127" t="s">
        <v>1019</v>
      </c>
      <c r="C148" s="127" t="s">
        <v>1236</v>
      </c>
      <c r="D148" s="127" t="s">
        <v>1237</v>
      </c>
      <c r="E148" s="245" t="s">
        <v>12759</v>
      </c>
      <c r="F148" s="246" t="s">
        <v>1238</v>
      </c>
      <c r="G148" s="127" t="s">
        <v>1239</v>
      </c>
      <c r="H148" s="297" t="s">
        <v>1240</v>
      </c>
    </row>
    <row r="149" spans="1:8" ht="27.6">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8">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c r="A175" s="127" t="str">
        <f t="shared" si="6"/>
        <v>DeclarationB95</v>
      </c>
      <c r="B175" s="127" t="s">
        <v>1019</v>
      </c>
      <c r="C175" s="127" t="s">
        <v>1326</v>
      </c>
      <c r="D175" s="273" t="s">
        <v>1327</v>
      </c>
      <c r="E175" s="274" t="s">
        <v>1328</v>
      </c>
      <c r="F175" s="291" t="s">
        <v>1329</v>
      </c>
      <c r="G175" s="275" t="s">
        <v>1330</v>
      </c>
      <c r="H175" s="297" t="s">
        <v>1331</v>
      </c>
    </row>
    <row r="176" spans="1:8">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6">
      <c r="A179" s="127" t="str">
        <f t="shared" si="8"/>
        <v>Smelter Look-upA4</v>
      </c>
      <c r="B179" s="127" t="s">
        <v>1340</v>
      </c>
      <c r="C179" s="127" t="s">
        <v>1346</v>
      </c>
      <c r="D179" s="127" t="s">
        <v>1347</v>
      </c>
      <c r="E179" s="278"/>
      <c r="F179" s="246" t="s">
        <v>1348</v>
      </c>
      <c r="G179" s="127" t="s">
        <v>1349</v>
      </c>
      <c r="H179" s="297" t="s">
        <v>1350</v>
      </c>
    </row>
    <row r="180" spans="1:8" ht="27.6">
      <c r="A180" s="127" t="str">
        <f t="shared" si="8"/>
        <v>Smelter Look-upB4</v>
      </c>
      <c r="B180" s="127" t="s">
        <v>1340</v>
      </c>
      <c r="C180" s="127" t="s">
        <v>795</v>
      </c>
      <c r="D180" s="127" t="s">
        <v>1351</v>
      </c>
      <c r="E180" s="294" t="s">
        <v>1352</v>
      </c>
      <c r="F180" s="291" t="s">
        <v>1353</v>
      </c>
      <c r="G180" s="127" t="s">
        <v>1354</v>
      </c>
      <c r="H180" s="297" t="s">
        <v>1355</v>
      </c>
    </row>
    <row r="181" spans="1:8" ht="27.6">
      <c r="A181" s="127" t="str">
        <f t="shared" si="8"/>
        <v>Smelter Look-up</v>
      </c>
      <c r="B181" s="127" t="s">
        <v>1340</v>
      </c>
      <c r="D181" s="127" t="s">
        <v>1356</v>
      </c>
      <c r="E181" s="278"/>
      <c r="F181" s="246" t="s">
        <v>1357</v>
      </c>
      <c r="G181" s="127" t="s">
        <v>1358</v>
      </c>
      <c r="H181" s="297" t="s">
        <v>1359</v>
      </c>
    </row>
    <row r="182" spans="1:8" ht="27.6">
      <c r="A182" s="127" t="str">
        <f t="shared" si="8"/>
        <v>Smelter Look-upC4</v>
      </c>
      <c r="B182" s="127" t="s">
        <v>1340</v>
      </c>
      <c r="C182" s="127" t="s">
        <v>911</v>
      </c>
      <c r="D182" s="127" t="s">
        <v>1360</v>
      </c>
      <c r="E182" s="278" t="s">
        <v>1361</v>
      </c>
      <c r="F182" s="246" t="s">
        <v>1362</v>
      </c>
      <c r="G182" s="127" t="s">
        <v>1363</v>
      </c>
      <c r="H182" s="297" t="s">
        <v>1364</v>
      </c>
    </row>
    <row r="183" spans="1:8" ht="27.6">
      <c r="A183" s="127" t="str">
        <f t="shared" si="8"/>
        <v>Smelter Look-upD4</v>
      </c>
      <c r="B183" s="127" t="s">
        <v>1340</v>
      </c>
      <c r="C183" s="127" t="s">
        <v>1365</v>
      </c>
      <c r="D183" s="127" t="s">
        <v>1366</v>
      </c>
      <c r="E183" s="278"/>
      <c r="F183" s="246" t="s">
        <v>1367</v>
      </c>
      <c r="G183" s="127" t="s">
        <v>1368</v>
      </c>
      <c r="H183" s="297" t="s">
        <v>1369</v>
      </c>
    </row>
    <row r="184" spans="1:8" ht="27.6">
      <c r="A184" s="127" t="str">
        <f t="shared" si="8"/>
        <v>Smelter Look-upE4</v>
      </c>
      <c r="B184" s="127" t="s">
        <v>1340</v>
      </c>
      <c r="C184" s="127" t="s">
        <v>1370</v>
      </c>
      <c r="D184" s="127" t="s">
        <v>1371</v>
      </c>
      <c r="E184" s="294" t="s">
        <v>1372</v>
      </c>
      <c r="F184" s="291" t="s">
        <v>1373</v>
      </c>
      <c r="G184" s="127" t="s">
        <v>1374</v>
      </c>
      <c r="H184" s="297" t="s">
        <v>1375</v>
      </c>
    </row>
    <row r="185" spans="1:8" ht="27.6">
      <c r="A185" s="127" t="str">
        <f t="shared" si="8"/>
        <v>Smelter Look-upF4</v>
      </c>
      <c r="B185" s="127" t="s">
        <v>1340</v>
      </c>
      <c r="C185" s="127" t="s">
        <v>1376</v>
      </c>
      <c r="D185" s="127" t="s">
        <v>1377</v>
      </c>
      <c r="E185" s="245" t="s">
        <v>1378</v>
      </c>
      <c r="F185" s="246" t="s">
        <v>1379</v>
      </c>
      <c r="G185" s="127" t="s">
        <v>1380</v>
      </c>
      <c r="H185" s="297" t="s">
        <v>1381</v>
      </c>
    </row>
    <row r="186" spans="1:8" ht="27.6">
      <c r="A186" s="127" t="str">
        <f t="shared" si="8"/>
        <v>Smelter Look-upG4</v>
      </c>
      <c r="B186" s="127" t="s">
        <v>1340</v>
      </c>
      <c r="C186" s="127" t="s">
        <v>1382</v>
      </c>
      <c r="D186" s="127" t="s">
        <v>1383</v>
      </c>
      <c r="E186" s="245" t="s">
        <v>1384</v>
      </c>
      <c r="F186" s="246" t="s">
        <v>1385</v>
      </c>
      <c r="G186" s="127" t="s">
        <v>1386</v>
      </c>
      <c r="H186" s="297" t="s">
        <v>1387</v>
      </c>
    </row>
    <row r="187" spans="1:8" ht="27.6">
      <c r="A187" s="127" t="str">
        <f t="shared" si="8"/>
        <v>Smelter Look-upH4</v>
      </c>
      <c r="B187" s="127" t="s">
        <v>1340</v>
      </c>
      <c r="C187" s="127" t="s">
        <v>1388</v>
      </c>
      <c r="D187" s="127" t="s">
        <v>1389</v>
      </c>
      <c r="E187" s="245" t="s">
        <v>1390</v>
      </c>
      <c r="F187" s="246" t="s">
        <v>1391</v>
      </c>
      <c r="G187" s="127" t="s">
        <v>1392</v>
      </c>
      <c r="H187" s="297" t="s">
        <v>1393</v>
      </c>
    </row>
    <row r="188" spans="1:8" ht="27.6">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4">
      <c r="A192" s="127" t="str">
        <f t="shared" si="8"/>
        <v>Smelter ListD4</v>
      </c>
      <c r="B192" s="127" t="s">
        <v>1400</v>
      </c>
      <c r="C192" s="127" t="s">
        <v>1365</v>
      </c>
      <c r="D192" s="279" t="s">
        <v>1411</v>
      </c>
      <c r="E192" s="294" t="s">
        <v>1412</v>
      </c>
      <c r="F192" s="291" t="s">
        <v>1413</v>
      </c>
      <c r="G192" s="279" t="s">
        <v>1414</v>
      </c>
      <c r="H192" s="297" t="s">
        <v>1415</v>
      </c>
    </row>
    <row r="193" spans="1:8" ht="15.6">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8">
      <c r="A200" s="127" t="str">
        <f t="shared" si="8"/>
        <v>Smelter ListN4</v>
      </c>
      <c r="B200" s="127" t="s">
        <v>1400</v>
      </c>
      <c r="C200" s="127" t="s">
        <v>1440</v>
      </c>
      <c r="D200" s="127" t="s">
        <v>1441</v>
      </c>
      <c r="E200" s="245" t="s">
        <v>1442</v>
      </c>
      <c r="F200" s="246" t="s">
        <v>1443</v>
      </c>
      <c r="G200" s="127" t="s">
        <v>1444</v>
      </c>
      <c r="H200" s="297" t="s">
        <v>1445</v>
      </c>
    </row>
    <row r="201" spans="1:8" ht="28.8">
      <c r="A201" s="127" t="str">
        <f t="shared" si="8"/>
        <v>Smelter ListO4</v>
      </c>
      <c r="B201" s="127" t="s">
        <v>1400</v>
      </c>
      <c r="C201" s="127" t="s">
        <v>1446</v>
      </c>
      <c r="D201" s="127" t="s">
        <v>1447</v>
      </c>
      <c r="E201" s="245" t="s">
        <v>1448</v>
      </c>
      <c r="F201" s="246" t="s">
        <v>1449</v>
      </c>
      <c r="G201" s="127" t="s">
        <v>1450</v>
      </c>
      <c r="H201" s="297" t="s">
        <v>1451</v>
      </c>
    </row>
    <row r="202" spans="1:8" ht="27.6">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6">
      <c r="A204" s="127" t="str">
        <f t="shared" si="8"/>
        <v>Smelter ListJ2</v>
      </c>
      <c r="B204" s="127" t="s">
        <v>1400</v>
      </c>
      <c r="C204" s="127" t="s">
        <v>1459</v>
      </c>
      <c r="D204" s="127" t="s">
        <v>1460</v>
      </c>
      <c r="E204" s="245" t="s">
        <v>1461</v>
      </c>
      <c r="F204" s="246" t="s">
        <v>1462</v>
      </c>
      <c r="G204" s="127" t="s">
        <v>1463</v>
      </c>
      <c r="H204" s="297" t="s">
        <v>1464</v>
      </c>
    </row>
    <row r="205" spans="1:8" ht="26.4">
      <c r="A205" s="127" t="str">
        <f t="shared" si="8"/>
        <v>Smelter ListB2</v>
      </c>
      <c r="B205" s="127" t="s">
        <v>1400</v>
      </c>
      <c r="C205" s="127" t="s">
        <v>784</v>
      </c>
      <c r="D205" s="280" t="s">
        <v>1465</v>
      </c>
      <c r="E205" s="245" t="s">
        <v>1466</v>
      </c>
      <c r="F205" s="246" t="s">
        <v>1467</v>
      </c>
      <c r="G205" s="280" t="s">
        <v>1468</v>
      </c>
      <c r="H205" s="297" t="s">
        <v>1469</v>
      </c>
    </row>
    <row r="206" spans="1:8" ht="372.6">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1.4">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c r="A223" s="127" t="str">
        <f t="shared" si="8"/>
        <v>CheckerJ4</v>
      </c>
      <c r="B223" s="127" t="s">
        <v>1483</v>
      </c>
      <c r="C223" s="127" t="s">
        <v>1421</v>
      </c>
      <c r="D223" s="127" t="s">
        <v>1532</v>
      </c>
      <c r="E223" s="245" t="s">
        <v>1533</v>
      </c>
      <c r="F223" s="246" t="s">
        <v>1534</v>
      </c>
      <c r="G223" s="127" t="s">
        <v>1535</v>
      </c>
      <c r="H223" s="297" t="s">
        <v>1536</v>
      </c>
    </row>
    <row r="224" spans="1:8" ht="27.6">
      <c r="A224" s="127" t="str">
        <f t="shared" si="8"/>
        <v>CheckerJ5</v>
      </c>
      <c r="B224" s="127" t="s">
        <v>1483</v>
      </c>
      <c r="C224" s="127" t="s">
        <v>1537</v>
      </c>
      <c r="D224" s="127" t="s">
        <v>1538</v>
      </c>
      <c r="E224" s="245" t="s">
        <v>1539</v>
      </c>
      <c r="F224" s="246" t="s">
        <v>1540</v>
      </c>
      <c r="G224" s="127" t="s">
        <v>1541</v>
      </c>
      <c r="H224" s="297" t="s">
        <v>1542</v>
      </c>
    </row>
    <row r="225" spans="1:8" ht="27.6">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8">
      <c r="A227" s="127" t="str">
        <f t="shared" si="8"/>
        <v>CheckerJ8</v>
      </c>
      <c r="B227" s="127" t="s">
        <v>1483</v>
      </c>
      <c r="C227" s="127" t="s">
        <v>1555</v>
      </c>
      <c r="D227" s="127" t="s">
        <v>1556</v>
      </c>
      <c r="E227" s="245" t="s">
        <v>1557</v>
      </c>
      <c r="F227" s="246" t="s">
        <v>1558</v>
      </c>
      <c r="G227" s="127" t="s">
        <v>1559</v>
      </c>
      <c r="H227" s="297" t="s">
        <v>1560</v>
      </c>
    </row>
    <row r="228" spans="1:8" ht="27.6">
      <c r="A228" s="127" t="str">
        <f t="shared" si="8"/>
        <v>CheckerJ9</v>
      </c>
      <c r="B228" s="127" t="s">
        <v>1483</v>
      </c>
      <c r="C228" s="127" t="s">
        <v>1561</v>
      </c>
      <c r="D228" s="127" t="s">
        <v>1562</v>
      </c>
      <c r="E228" s="245" t="s">
        <v>1563</v>
      </c>
      <c r="F228" s="246" t="s">
        <v>1564</v>
      </c>
      <c r="G228" s="127" t="s">
        <v>1565</v>
      </c>
      <c r="H228" s="297" t="s">
        <v>1566</v>
      </c>
    </row>
    <row r="229" spans="1:8" ht="28.8">
      <c r="A229" s="127" t="str">
        <f t="shared" si="8"/>
        <v>CheckerJ10</v>
      </c>
      <c r="B229" s="127" t="s">
        <v>1483</v>
      </c>
      <c r="C229" s="127" t="s">
        <v>1567</v>
      </c>
      <c r="D229" s="127" t="s">
        <v>1568</v>
      </c>
      <c r="E229" s="245" t="s">
        <v>1569</v>
      </c>
      <c r="F229" s="246" t="s">
        <v>1570</v>
      </c>
      <c r="G229" s="257" t="s">
        <v>1571</v>
      </c>
      <c r="H229" s="297" t="s">
        <v>1572</v>
      </c>
    </row>
    <row r="230" spans="1:8" ht="28.8">
      <c r="A230" s="127" t="str">
        <f t="shared" si="8"/>
        <v>CheckerJ11</v>
      </c>
      <c r="B230" s="127" t="s">
        <v>1483</v>
      </c>
      <c r="C230" s="127" t="s">
        <v>1573</v>
      </c>
      <c r="D230" s="127" t="s">
        <v>1574</v>
      </c>
      <c r="E230" s="245" t="s">
        <v>1575</v>
      </c>
      <c r="F230" s="246" t="s">
        <v>1576</v>
      </c>
      <c r="G230" s="257" t="s">
        <v>1577</v>
      </c>
      <c r="H230" s="297" t="s">
        <v>1578</v>
      </c>
    </row>
    <row r="231" spans="1:8" ht="28.8">
      <c r="A231" s="127" t="str">
        <f t="shared" si="8"/>
        <v>CheckerJ12</v>
      </c>
      <c r="B231" s="127" t="s">
        <v>1483</v>
      </c>
      <c r="C231" s="127" t="s">
        <v>1579</v>
      </c>
      <c r="D231" s="127" t="s">
        <v>1580</v>
      </c>
      <c r="E231" s="245" t="s">
        <v>1581</v>
      </c>
      <c r="F231" s="246" t="s">
        <v>1582</v>
      </c>
      <c r="G231" s="257" t="s">
        <v>1583</v>
      </c>
      <c r="H231" s="297" t="s">
        <v>1584</v>
      </c>
    </row>
    <row r="232" spans="1:8" ht="27.6">
      <c r="A232" s="127" t="str">
        <f t="shared" si="8"/>
        <v>CheckerJ13</v>
      </c>
      <c r="B232" s="127" t="s">
        <v>1483</v>
      </c>
      <c r="C232" s="127" t="s">
        <v>1585</v>
      </c>
      <c r="D232" s="127" t="s">
        <v>1586</v>
      </c>
      <c r="E232" s="245" t="s">
        <v>1587</v>
      </c>
      <c r="F232" s="246" t="s">
        <v>1588</v>
      </c>
      <c r="G232" s="127" t="s">
        <v>1589</v>
      </c>
      <c r="H232" s="297" t="s">
        <v>1590</v>
      </c>
    </row>
    <row r="233" spans="1:8" ht="28.8">
      <c r="A233" s="127" t="str">
        <f t="shared" si="8"/>
        <v>CheckerJ15</v>
      </c>
      <c r="B233" s="127" t="s">
        <v>1483</v>
      </c>
      <c r="C233" s="127" t="s">
        <v>1591</v>
      </c>
      <c r="D233" s="251" t="s">
        <v>1592</v>
      </c>
      <c r="E233" s="252" t="s">
        <v>1593</v>
      </c>
      <c r="F233" s="259" t="s">
        <v>1594</v>
      </c>
      <c r="G233" s="257" t="s">
        <v>1595</v>
      </c>
      <c r="H233" s="297" t="s">
        <v>1596</v>
      </c>
    </row>
    <row r="234" spans="1:8" ht="28.8">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3.2">
      <c r="A237" s="127" t="str">
        <f t="shared" si="8"/>
        <v>CheckerJ20</v>
      </c>
      <c r="B237" s="127" t="s">
        <v>1483</v>
      </c>
      <c r="C237" s="127" t="s">
        <v>1605</v>
      </c>
      <c r="D237" s="251" t="s">
        <v>1606</v>
      </c>
      <c r="E237" s="252" t="s">
        <v>1607</v>
      </c>
      <c r="F237" s="259" t="s">
        <v>1608</v>
      </c>
      <c r="G237" s="264" t="s">
        <v>1609</v>
      </c>
      <c r="H237" s="297" t="s">
        <v>1610</v>
      </c>
    </row>
    <row r="238" spans="1:8" ht="43.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43.2">
      <c r="A240" s="127" t="str">
        <f t="shared" si="9"/>
        <v>CheckerJ23</v>
      </c>
      <c r="B240" s="127" t="s">
        <v>1483</v>
      </c>
      <c r="C240" s="127" t="s">
        <v>1618</v>
      </c>
      <c r="D240" s="251" t="s">
        <v>1619</v>
      </c>
      <c r="E240" s="252" t="s">
        <v>1620</v>
      </c>
      <c r="F240" s="259" t="s">
        <v>1621</v>
      </c>
      <c r="G240" s="258" t="s">
        <v>1622</v>
      </c>
      <c r="H240" s="297" t="s">
        <v>1623</v>
      </c>
    </row>
    <row r="241" spans="1:8" ht="43.2">
      <c r="A241" s="127" t="str">
        <f t="shared" si="9"/>
        <v>CheckerJ24</v>
      </c>
      <c r="B241" s="127" t="s">
        <v>1483</v>
      </c>
      <c r="C241" s="127" t="s">
        <v>1624</v>
      </c>
      <c r="D241" s="251" t="s">
        <v>1625</v>
      </c>
      <c r="E241" s="252" t="s">
        <v>1626</v>
      </c>
      <c r="F241" s="259" t="s">
        <v>1627</v>
      </c>
      <c r="G241" s="257" t="s">
        <v>1628</v>
      </c>
      <c r="H241" s="297" t="s">
        <v>1629</v>
      </c>
    </row>
    <row r="242" spans="1:8" ht="43.2">
      <c r="A242" s="127" t="str">
        <f t="shared" si="9"/>
        <v>CheckerJ28</v>
      </c>
      <c r="B242" s="127" t="s">
        <v>1483</v>
      </c>
      <c r="C242" s="127" t="s">
        <v>1630</v>
      </c>
      <c r="D242" s="251" t="s">
        <v>1631</v>
      </c>
      <c r="E242" s="252" t="s">
        <v>1632</v>
      </c>
      <c r="F242" s="259" t="s">
        <v>1633</v>
      </c>
      <c r="G242" s="257" t="s">
        <v>1634</v>
      </c>
      <c r="H242" s="297" t="s">
        <v>1635</v>
      </c>
    </row>
    <row r="243" spans="1:8" ht="43.2">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8.8">
      <c r="A246" s="127" t="str">
        <f t="shared" si="9"/>
        <v>CheckerJ33</v>
      </c>
      <c r="B246" s="127" t="s">
        <v>1483</v>
      </c>
      <c r="C246" s="127" t="s">
        <v>1643</v>
      </c>
      <c r="D246" s="127" t="s">
        <v>1644</v>
      </c>
      <c r="E246" s="245" t="s">
        <v>1645</v>
      </c>
      <c r="F246" s="246" t="s">
        <v>1646</v>
      </c>
      <c r="G246" s="257" t="s">
        <v>1647</v>
      </c>
      <c r="H246" s="297" t="s">
        <v>1648</v>
      </c>
    </row>
    <row r="247" spans="1:8" ht="28.8">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3.2">
      <c r="A250" s="127" t="str">
        <f t="shared" si="9"/>
        <v>CheckerJ38</v>
      </c>
      <c r="B250" s="127" t="s">
        <v>1483</v>
      </c>
      <c r="C250" s="127" t="s">
        <v>1656</v>
      </c>
      <c r="D250" s="127" t="s">
        <v>1657</v>
      </c>
      <c r="E250" s="245" t="s">
        <v>1658</v>
      </c>
      <c r="F250" s="246" t="s">
        <v>1659</v>
      </c>
      <c r="G250" s="257" t="s">
        <v>1660</v>
      </c>
      <c r="H250" s="297" t="s">
        <v>1661</v>
      </c>
    </row>
    <row r="251" spans="1:8" ht="43.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799999999999997">
      <c r="A254" s="127" t="str">
        <f t="shared" si="9"/>
        <v>CheckerJ43</v>
      </c>
      <c r="B254" s="127" t="s">
        <v>1483</v>
      </c>
      <c r="C254" s="127" t="s">
        <v>1669</v>
      </c>
      <c r="D254" s="251" t="s">
        <v>1670</v>
      </c>
      <c r="E254" s="252" t="s">
        <v>1671</v>
      </c>
      <c r="F254" s="259" t="s">
        <v>1672</v>
      </c>
      <c r="G254" s="264" t="s">
        <v>1673</v>
      </c>
      <c r="H254" s="297" t="s">
        <v>1674</v>
      </c>
    </row>
    <row r="255" spans="1:8" ht="34.799999999999997">
      <c r="A255" s="127" t="str">
        <f t="shared" si="9"/>
        <v>CheckerJ44</v>
      </c>
      <c r="B255" s="127" t="s">
        <v>1483</v>
      </c>
      <c r="C255" s="127" t="s">
        <v>1675</v>
      </c>
      <c r="D255" s="251" t="s">
        <v>1676</v>
      </c>
      <c r="E255" s="252" t="s">
        <v>1677</v>
      </c>
      <c r="F255" s="259" t="s">
        <v>1678</v>
      </c>
      <c r="G255" s="264" t="s">
        <v>1679</v>
      </c>
      <c r="H255" s="297" t="s">
        <v>1680</v>
      </c>
    </row>
    <row r="256" spans="1:8" ht="80.400000000000006" customHeight="1">
      <c r="A256" s="127" t="str">
        <f t="shared" si="9"/>
        <v>CheckerJ52</v>
      </c>
      <c r="B256" s="127" t="s">
        <v>1483</v>
      </c>
      <c r="C256" s="127" t="s">
        <v>1721</v>
      </c>
      <c r="D256" s="251" t="s">
        <v>1682</v>
      </c>
      <c r="E256" s="252" t="s">
        <v>1683</v>
      </c>
      <c r="F256" s="259" t="s">
        <v>1684</v>
      </c>
      <c r="G256" s="257" t="s">
        <v>1685</v>
      </c>
      <c r="H256" s="297" t="s">
        <v>1686</v>
      </c>
    </row>
    <row r="257" spans="1:8" ht="80.400000000000006"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3.2">
      <c r="A258" s="127" t="str">
        <f t="shared" si="9"/>
        <v>CheckerJ49</v>
      </c>
      <c r="B258" s="127" t="s">
        <v>1483</v>
      </c>
      <c r="C258" s="127" t="s">
        <v>1710</v>
      </c>
      <c r="D258" s="251" t="s">
        <v>1694</v>
      </c>
      <c r="E258" s="252" t="s">
        <v>1695</v>
      </c>
      <c r="F258" s="259" t="s">
        <v>1696</v>
      </c>
      <c r="G258" s="282" t="s">
        <v>1697</v>
      </c>
      <c r="H258" s="297" t="s">
        <v>1698</v>
      </c>
    </row>
    <row r="259" spans="1:8" ht="34.799999999999997">
      <c r="A259" s="127" t="str">
        <f t="shared" si="9"/>
        <v>CheckerJ48</v>
      </c>
      <c r="B259" s="127" t="s">
        <v>1483</v>
      </c>
      <c r="C259" s="127" t="s">
        <v>1699</v>
      </c>
      <c r="D259" s="127" t="s">
        <v>1700</v>
      </c>
      <c r="E259" s="249" t="s">
        <v>1701</v>
      </c>
      <c r="F259" s="246" t="s">
        <v>1702</v>
      </c>
      <c r="G259" s="247" t="s">
        <v>1703</v>
      </c>
      <c r="H259" s="297" t="s">
        <v>1704</v>
      </c>
    </row>
    <row r="260" spans="1:8" ht="52.2">
      <c r="A260" s="127" t="str">
        <f>B260&amp;C260</f>
        <v>CheckerJ50</v>
      </c>
      <c r="B260" s="127" t="s">
        <v>1483</v>
      </c>
      <c r="C260" s="127" t="s">
        <v>1693</v>
      </c>
      <c r="D260" s="127" t="s">
        <v>1705</v>
      </c>
      <c r="E260" s="249" t="s">
        <v>1706</v>
      </c>
      <c r="F260" s="283" t="s">
        <v>1707</v>
      </c>
      <c r="G260" s="254" t="s">
        <v>1708</v>
      </c>
      <c r="H260" s="297" t="s">
        <v>1709</v>
      </c>
    </row>
    <row r="261" spans="1:8" ht="43.2">
      <c r="A261" s="127" t="str">
        <f t="shared" si="9"/>
        <v>CheckerJ54</v>
      </c>
      <c r="B261" s="127" t="s">
        <v>1483</v>
      </c>
      <c r="C261" s="127" t="s">
        <v>1687</v>
      </c>
      <c r="D261" s="251" t="s">
        <v>12734</v>
      </c>
      <c r="E261" s="252" t="s">
        <v>12735</v>
      </c>
      <c r="F261" s="259" t="s">
        <v>12736</v>
      </c>
      <c r="G261" s="282" t="s">
        <v>12737</v>
      </c>
      <c r="H261" s="297" t="s">
        <v>12738</v>
      </c>
    </row>
    <row r="262" spans="1:8" ht="43.2" hidden="1">
      <c r="A262" s="127" t="str">
        <f t="shared" si="9"/>
        <v>Checker</v>
      </c>
      <c r="B262" s="127" t="s">
        <v>1483</v>
      </c>
      <c r="D262" s="127" t="s">
        <v>1711</v>
      </c>
      <c r="E262" s="245" t="s">
        <v>1712</v>
      </c>
      <c r="F262" s="246" t="s">
        <v>1713</v>
      </c>
      <c r="G262" s="127" t="s">
        <v>1714</v>
      </c>
      <c r="H262" s="297" t="s">
        <v>1715</v>
      </c>
    </row>
    <row r="263" spans="1:8" ht="55.2"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799999999999997">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28.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799999999999997">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799999999999997">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1.4">
      <c r="A277" s="127" t="str">
        <f t="shared" ref="A277:A282" si="11">B277&amp;C277</f>
        <v>CheckerL57</v>
      </c>
      <c r="B277" s="127" t="s">
        <v>1483</v>
      </c>
      <c r="C277" s="127" t="s">
        <v>1745</v>
      </c>
      <c r="D277" s="127" t="s">
        <v>1746</v>
      </c>
      <c r="E277" s="245" t="s">
        <v>1741</v>
      </c>
      <c r="F277" s="287" t="s">
        <v>1742</v>
      </c>
      <c r="G277" s="127" t="s">
        <v>1747</v>
      </c>
      <c r="H277" s="297" t="s">
        <v>1748</v>
      </c>
    </row>
    <row r="278" spans="1:8" ht="28.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2.8">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9">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7.6">
      <c r="A290" s="127" t="s">
        <v>1258</v>
      </c>
      <c r="D290" s="127" t="s">
        <v>1793</v>
      </c>
      <c r="E290" s="245" t="s">
        <v>1794</v>
      </c>
      <c r="F290" s="246" t="s">
        <v>1795</v>
      </c>
      <c r="G290" s="128" t="s">
        <v>1796</v>
      </c>
      <c r="H290" s="297" t="s">
        <v>1797</v>
      </c>
    </row>
    <row r="291" spans="1:8" ht="55.2">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0BE0C6E1-E7DC-4580-BBF4-519E10A465E4}"/>
    </customSheetView>
    <customSheetView guid="{4BDF1A28-30D5-449D-B20E-D6C97EF9FAE1}" showAutoFilter="1">
      <selection activeCell="C174" sqref="C174"/>
      <pageMargins left="0" right="0" top="0" bottom="0" header="0" footer="0"/>
      <pageSetup paperSize="9" orientation="portrait"/>
      <autoFilter ref="B1:N1" xr:uid="{7A62612D-03D9-42B4-A971-57ADF536C3CC}"/>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Krista Weis</cp:lastModifiedBy>
  <cp:revision/>
  <dcterms:created xsi:type="dcterms:W3CDTF">2010-06-21T21:00:23Z</dcterms:created>
  <dcterms:modified xsi:type="dcterms:W3CDTF">2023-07-18T04:13:39Z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